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'Hárok1'!$B$1:$AC$169</definedName>
  </definedNames>
  <calcPr fullCalcOnLoad="1"/>
</workbook>
</file>

<file path=xl/sharedStrings.xml><?xml version="1.0" encoding="utf-8"?>
<sst xmlns="http://schemas.openxmlformats.org/spreadsheetml/2006/main" count="332" uniqueCount="253">
  <si>
    <t>Výnos dane podľa nadmorskej výšky</t>
  </si>
  <si>
    <t>Výnos dane podľa koeficientu</t>
  </si>
  <si>
    <t>Výnos dane podľa počtu žiakov</t>
  </si>
  <si>
    <t>Výnos dane podľa obyv. nad 62 r.</t>
  </si>
  <si>
    <t>Dane z majetku</t>
  </si>
  <si>
    <t>Dane z príjmov</t>
  </si>
  <si>
    <t>Daň z pozemkov</t>
  </si>
  <si>
    <t>Daň zo stavieb</t>
  </si>
  <si>
    <t>Daň z bytov</t>
  </si>
  <si>
    <t>Dane za tovary a služby</t>
  </si>
  <si>
    <t>Daň za psa</t>
  </si>
  <si>
    <t>Daň za zábavné hracie prístroje</t>
  </si>
  <si>
    <t>Daň za užívanie verejného priestranstva</t>
  </si>
  <si>
    <t>Príjmy z vlastníctva majetku</t>
  </si>
  <si>
    <t>Nájom kultúrneho domu</t>
  </si>
  <si>
    <t>Nájom Domu smútku</t>
  </si>
  <si>
    <t>Poplatky a platby</t>
  </si>
  <si>
    <t>Správny poplatok - trvalý pobyt</t>
  </si>
  <si>
    <t>Správny poplatok - stavebné konanie</t>
  </si>
  <si>
    <t>Správny poplatok - Rybársky lístok</t>
  </si>
  <si>
    <t>Správny poplatok za výrub drevín</t>
  </si>
  <si>
    <t>Pokuty a penále za porušenie predpisov</t>
  </si>
  <si>
    <t>Poplatok voda cintorín</t>
  </si>
  <si>
    <t>Zapožičanie riadu</t>
  </si>
  <si>
    <t>235 00 1 41 222 003</t>
  </si>
  <si>
    <t>Za sudy na TKO</t>
  </si>
  <si>
    <t>Za vysielanie v rozhlase</t>
  </si>
  <si>
    <t>Za opatrovateľskú službu</t>
  </si>
  <si>
    <t>Poplatok za obrusy</t>
  </si>
  <si>
    <t>Poplatok za zberné suroviny</t>
  </si>
  <si>
    <t>Príjmy zo vstupného v múzeu</t>
  </si>
  <si>
    <t>Poplatok za MŠ</t>
  </si>
  <si>
    <t>Poplatok za ŠK</t>
  </si>
  <si>
    <t>Poplatok za znečisťovanie ovzdušia</t>
  </si>
  <si>
    <t>Kapitálové príjmy</t>
  </si>
  <si>
    <t>Z predaja pozemkov</t>
  </si>
  <si>
    <t>Rozpočet</t>
  </si>
  <si>
    <t>Úroky z vkladov</t>
  </si>
  <si>
    <t>Úrok z účtov</t>
  </si>
  <si>
    <t>Úrok z účtov školstvo</t>
  </si>
  <si>
    <t>Príjmy z náhrad poistného plnenia</t>
  </si>
  <si>
    <t>Tuzemské bežné granty a transfery</t>
  </si>
  <si>
    <t>Transfer na CO</t>
  </si>
  <si>
    <t>Transfer na ZŠ</t>
  </si>
  <si>
    <t>Transfer na cestovné žiakom</t>
  </si>
  <si>
    <t>Transfer na stavebný úrad</t>
  </si>
  <si>
    <t>Vzdelávacie poukazy</t>
  </si>
  <si>
    <t>transfer - register obyvateľov</t>
  </si>
  <si>
    <t>Transfer-starostlivosť o životné prostredie</t>
  </si>
  <si>
    <t>Transfer z VÚC</t>
  </si>
  <si>
    <t>Správny poplatok - overovanie podp.a listín</t>
  </si>
  <si>
    <t>Príjem na samosprávu z DÚ* z toho:</t>
  </si>
  <si>
    <t>Správny poplatok- za výherné hracie prístr.</t>
  </si>
  <si>
    <t>spolu</t>
  </si>
  <si>
    <t>Poplatok za el. en. a vodu KD</t>
  </si>
  <si>
    <t>Transfer na MŠ</t>
  </si>
  <si>
    <t>Nájom hrobového miesta</t>
  </si>
  <si>
    <t xml:space="preserve">Za pohreb </t>
  </si>
  <si>
    <t xml:space="preserve">  1 41  212 003 1</t>
  </si>
  <si>
    <t xml:space="preserve">  1 41  111 003  1</t>
  </si>
  <si>
    <t xml:space="preserve">  1 41  111 003  2</t>
  </si>
  <si>
    <t xml:space="preserve">  1 41  111 003  3</t>
  </si>
  <si>
    <t xml:space="preserve">  1 41  111 003  4</t>
  </si>
  <si>
    <t>133 012 3</t>
  </si>
  <si>
    <t>133 013 1</t>
  </si>
  <si>
    <t xml:space="preserve">  1 41  212 003 2</t>
  </si>
  <si>
    <t xml:space="preserve">  1 41  223 001  2</t>
  </si>
  <si>
    <t xml:space="preserve">  1 41  223 001  3</t>
  </si>
  <si>
    <t xml:space="preserve">  1 41  223 001  4</t>
  </si>
  <si>
    <t xml:space="preserve">  1 41  223 001  5</t>
  </si>
  <si>
    <t xml:space="preserve">  1 41  223 001  6</t>
  </si>
  <si>
    <t xml:space="preserve">  1 41  223 001  7</t>
  </si>
  <si>
    <t xml:space="preserve">  1 41  223 001  8</t>
  </si>
  <si>
    <t xml:space="preserve">  1 41 10  223 001</t>
  </si>
  <si>
    <t xml:space="preserve">  1 41 11  223 001</t>
  </si>
  <si>
    <t xml:space="preserve">  1 41 12  223 001</t>
  </si>
  <si>
    <t xml:space="preserve">  1 41 13  223 001</t>
  </si>
  <si>
    <t xml:space="preserve">  1 41 14  223 001</t>
  </si>
  <si>
    <t xml:space="preserve"> 1     111       312 001 S</t>
  </si>
  <si>
    <t>Nájom pozemkov</t>
  </si>
  <si>
    <t>133  006</t>
  </si>
  <si>
    <t xml:space="preserve">Daň z ubytovania </t>
  </si>
  <si>
    <t>str.2</t>
  </si>
  <si>
    <t>str.1</t>
  </si>
  <si>
    <t>Bežné príjmy</t>
  </si>
  <si>
    <t>kód zdroja                         ekonomická klasifikácia</t>
  </si>
  <si>
    <t>Transfer envirofond  kanalizácia 1.etapa</t>
  </si>
  <si>
    <t>Iné nedaňové príjmy</t>
  </si>
  <si>
    <t xml:space="preserve">  1 41   223 002  1</t>
  </si>
  <si>
    <t xml:space="preserve">  1 41   223 002  2</t>
  </si>
  <si>
    <t xml:space="preserve">  1  41  229 005</t>
  </si>
  <si>
    <t>kap. Transfery spolu</t>
  </si>
  <si>
    <t>Vlastné zdroje z RF</t>
  </si>
  <si>
    <t xml:space="preserve">Sumarizácia       príjmov </t>
  </si>
  <si>
    <t>Príjmové finančné operácie</t>
  </si>
  <si>
    <t>Kapitálové  príjmy</t>
  </si>
  <si>
    <t xml:space="preserve"> Bežné   príjmy</t>
  </si>
  <si>
    <t>Skutočnosť</t>
  </si>
  <si>
    <t>Návrh</t>
  </si>
  <si>
    <t xml:space="preserve">  1 41  212 003 3</t>
  </si>
  <si>
    <t>Nájom kabín</t>
  </si>
  <si>
    <t>Nájom st. KD</t>
  </si>
  <si>
    <t>1 41  212 003 4</t>
  </si>
  <si>
    <t>Poplatky a platby za stravné  (Súlovce)</t>
  </si>
  <si>
    <t>Za knihy o obci, pohľadnice, známky pes, DVD</t>
  </si>
  <si>
    <t>kód zdroja,</t>
  </si>
  <si>
    <t>položka</t>
  </si>
  <si>
    <t>na rok</t>
  </si>
  <si>
    <t xml:space="preserve">  1 41  212 002 2</t>
  </si>
  <si>
    <t xml:space="preserve">  1 41  212 002 1</t>
  </si>
  <si>
    <t xml:space="preserve">  1 41   223 003  3</t>
  </si>
  <si>
    <t xml:space="preserve">  1 41  223 001  1</t>
  </si>
  <si>
    <t xml:space="preserve">Návrh </t>
  </si>
  <si>
    <t>v €</t>
  </si>
  <si>
    <t xml:space="preserve"> 1   111    15  312 001              </t>
  </si>
  <si>
    <t>111        322 002</t>
  </si>
  <si>
    <t>strana 1</t>
  </si>
  <si>
    <t>strana 2</t>
  </si>
  <si>
    <t>str. 3</t>
  </si>
  <si>
    <t>str.4</t>
  </si>
  <si>
    <t>str.3</t>
  </si>
  <si>
    <t>bežné príjmy</t>
  </si>
  <si>
    <t>Finančné operácie</t>
  </si>
  <si>
    <t>príjmy z dobropisov</t>
  </si>
  <si>
    <t>1 111  312 012 P</t>
  </si>
  <si>
    <t xml:space="preserve"> 1     111       312 012 2</t>
  </si>
  <si>
    <t xml:space="preserve"> 1     111       312 012 3</t>
  </si>
  <si>
    <t>Transfer-cestn.dopr. a miest. komunik.</t>
  </si>
  <si>
    <t xml:space="preserve"> 1   111      20  312 012</t>
  </si>
  <si>
    <t xml:space="preserve"> 1     111      312 012  5</t>
  </si>
  <si>
    <t xml:space="preserve"> 1     111      312 012  4</t>
  </si>
  <si>
    <t xml:space="preserve"> 1     111       312 012  6</t>
  </si>
  <si>
    <t>skutočnosť</t>
  </si>
  <si>
    <t xml:space="preserve"> 1     111      312 012  8</t>
  </si>
  <si>
    <t>zostatok prostr.z predch roka</t>
  </si>
  <si>
    <t>transfer na učebnice ZŠ</t>
  </si>
  <si>
    <t xml:space="preserve">granty </t>
  </si>
  <si>
    <t>Transfer register adries</t>
  </si>
  <si>
    <t>Poplatok podkl. VS</t>
  </si>
  <si>
    <t xml:space="preserve">vratky  </t>
  </si>
  <si>
    <t>46                         454</t>
  </si>
  <si>
    <t>Transfer na verejné osvetlenie</t>
  </si>
  <si>
    <t xml:space="preserve">Rozpočtové príjmy spolu </t>
  </si>
  <si>
    <t>očak.skut.</t>
  </si>
  <si>
    <t>poplatok strava ŠJ</t>
  </si>
  <si>
    <t>Transfer z ÚPSVaR</t>
  </si>
  <si>
    <t xml:space="preserve"> 1    11H    30 312 008</t>
  </si>
  <si>
    <t xml:space="preserve">  1 41  223 001  V</t>
  </si>
  <si>
    <t>Správny poplatok - za potvrdenia</t>
  </si>
  <si>
    <t>iné nedaňové príjmy</t>
  </si>
  <si>
    <t>221001 2 41 233 001</t>
  </si>
  <si>
    <t>221001 1 41 243</t>
  </si>
  <si>
    <t xml:space="preserve">221001 1 111 243 </t>
  </si>
  <si>
    <t>221001 1 41 292 006</t>
  </si>
  <si>
    <t>221001 1 41 292 008</t>
  </si>
  <si>
    <t>221001 1 41 292 019</t>
  </si>
  <si>
    <t xml:space="preserve">221001 1 41 292 012  </t>
  </si>
  <si>
    <t xml:space="preserve"> 221001 1 41 292 017</t>
  </si>
  <si>
    <t>Poplatok rež. Náklady ŠJ</t>
  </si>
  <si>
    <t>Príjmy z výťažkou z lotérií</t>
  </si>
  <si>
    <t>1 111 312 001 J</t>
  </si>
  <si>
    <t>1 111  312 001 O</t>
  </si>
  <si>
    <t>transfer obedy ZŠ</t>
  </si>
  <si>
    <t>1 111  312 012 D</t>
  </si>
  <si>
    <t>transfer učebnice jazyky</t>
  </si>
  <si>
    <t>1 41 223 001 U</t>
  </si>
  <si>
    <t xml:space="preserve"> </t>
  </si>
  <si>
    <t>popl. za priesk. územie</t>
  </si>
  <si>
    <t>1 41 212 003</t>
  </si>
  <si>
    <t>Nájom- uskl. ovoocia</t>
  </si>
  <si>
    <t>Transfer na cestovné žiakom z predch. Roka</t>
  </si>
  <si>
    <t xml:space="preserve">  1 72f   223 003  2</t>
  </si>
  <si>
    <t xml:space="preserve">  1  41  229001+229001 2 </t>
  </si>
  <si>
    <t>1 111 312 001 K</t>
  </si>
  <si>
    <t>3 20 514 002</t>
  </si>
  <si>
    <t>Uver z MF SR - covid</t>
  </si>
  <si>
    <t>1 111 312 001 C</t>
  </si>
  <si>
    <t>Pandémia COVID 19</t>
  </si>
  <si>
    <t xml:space="preserve"> 1     111       312 012 1</t>
  </si>
  <si>
    <t>Transfer na dištančné vzdelávanie</t>
  </si>
  <si>
    <t xml:space="preserve">131 I ,J 312 012 8   </t>
  </si>
  <si>
    <t xml:space="preserve"> 1  1AC1,1AC2  312 001 Ú</t>
  </si>
  <si>
    <t>46                     454 001</t>
  </si>
  <si>
    <t xml:space="preserve">z RF  </t>
  </si>
  <si>
    <t>Transfer z MK na MK reštauratorský výskum</t>
  </si>
  <si>
    <t>Transfer na voľby, sčítanie</t>
  </si>
  <si>
    <t>Envirofond -separovaný zber</t>
  </si>
  <si>
    <t>Transfer ZŠ dezinfekcia</t>
  </si>
  <si>
    <t>1 111 312 012 H</t>
  </si>
  <si>
    <t>BT na MŠ Múdre hranie</t>
  </si>
  <si>
    <t>Transfer doplatok platy škola-asistent</t>
  </si>
  <si>
    <t xml:space="preserve"> 1     111      312 012 V</t>
  </si>
  <si>
    <t>Transfer - ZŠ digitalizácia</t>
  </si>
  <si>
    <t>1 111  312 012 Z</t>
  </si>
  <si>
    <t>Transfer zariadenie ŠJ</t>
  </si>
  <si>
    <t>Daň platby za komunálny odpad a stav. Odpad</t>
  </si>
  <si>
    <t>poplatok za Vrecia smeti</t>
  </si>
  <si>
    <t>Transfer na en.ef. Budovy ZŠ</t>
  </si>
  <si>
    <t>3 72c   453</t>
  </si>
  <si>
    <t>Transfer z MK arch. Výskum, strecha MK</t>
  </si>
  <si>
    <t>1 11H  312 008</t>
  </si>
  <si>
    <t>Transfer  kultúra, šport</t>
  </si>
  <si>
    <t>1 1AA1, 1AA2  312 001</t>
  </si>
  <si>
    <t>Transfer Wifi pre teba</t>
  </si>
  <si>
    <t xml:space="preserve"> 1  1AC1,1AC2  312 001 </t>
  </si>
  <si>
    <t>1 1P01,1P02 312 001</t>
  </si>
  <si>
    <t>1 45  312002</t>
  </si>
  <si>
    <t>2 3AG1, 3AG2</t>
  </si>
  <si>
    <t>2  43  233 001</t>
  </si>
  <si>
    <t>príjem z predaja pozemkov</t>
  </si>
  <si>
    <t>Transfer okolie KD</t>
  </si>
  <si>
    <t>nadácia Pontis</t>
  </si>
  <si>
    <t>131K,  131L  453</t>
  </si>
  <si>
    <t>1 111  312 001 M</t>
  </si>
  <si>
    <t xml:space="preserve">  1 41 221 002 1</t>
  </si>
  <si>
    <t xml:space="preserve">  1 41 221 002 2</t>
  </si>
  <si>
    <t xml:space="preserve">  1 41 221 002 3</t>
  </si>
  <si>
    <t xml:space="preserve">  1 41 221 002 4</t>
  </si>
  <si>
    <t xml:space="preserve">  1 41 221 002 5</t>
  </si>
  <si>
    <t xml:space="preserve">  1 41 221 002 6</t>
  </si>
  <si>
    <t xml:space="preserve">  1 41 221 002 7</t>
  </si>
  <si>
    <t>Rozpočet príjmov obce Oponice na roky 2024-2026</t>
  </si>
  <si>
    <t>v€</t>
  </si>
  <si>
    <t>1 111 312 0012 E</t>
  </si>
  <si>
    <t>dotácia na el.en</t>
  </si>
  <si>
    <t xml:space="preserve"> 1     111       312 012 M</t>
  </si>
  <si>
    <t>Transfer na  ref. Odmien pre výkon štátnej správy</t>
  </si>
  <si>
    <t>1 111 312 012 R</t>
  </si>
  <si>
    <t>1 111 312 012 U</t>
  </si>
  <si>
    <t xml:space="preserve"> 1 72c   315</t>
  </si>
  <si>
    <t>1 111 312 001 I</t>
  </si>
  <si>
    <t>dotácia MF na BV - inflácia</t>
  </si>
  <si>
    <t>1 111 312 001 T</t>
  </si>
  <si>
    <t>Z ÚPSVaR tovaty - materiál</t>
  </si>
  <si>
    <t>transfer obedy MŠ</t>
  </si>
  <si>
    <t>1 11H  312 008 P</t>
  </si>
  <si>
    <t>NSK prvok</t>
  </si>
  <si>
    <t>61 3P01 312 012 V</t>
  </si>
  <si>
    <t>profesijný rozvoj pedag. Zamestnancov</t>
  </si>
  <si>
    <t>1 41 223 001 N</t>
  </si>
  <si>
    <t>nájom miešačka, vozík,vibr.doska, plotostrih</t>
  </si>
  <si>
    <t>2 11H 322 006</t>
  </si>
  <si>
    <t>KT z NSK na mult. Ihrisko</t>
  </si>
  <si>
    <t>2 72c  325</t>
  </si>
  <si>
    <t>Nadácia Pontis, Volkswagen</t>
  </si>
  <si>
    <t xml:space="preserve">schválené : .....................,  uznesenie č.  ....... Na....... zasadnutí OZ                </t>
  </si>
  <si>
    <t>poplatok za sprac. vôd ČOV + stočné</t>
  </si>
  <si>
    <t>popl. za preprava kal. Vôd do ČOV</t>
  </si>
  <si>
    <t>Vyvesené:  27.11.2023</t>
  </si>
  <si>
    <t>+</t>
  </si>
  <si>
    <t xml:space="preserve">Transfer z ÚPSVaR             </t>
  </si>
  <si>
    <t xml:space="preserve"> 1    111  312 012 V </t>
  </si>
  <si>
    <t>príjmy  z refundácie- sudy papier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</si>
</sst>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[$-41B]d\.\ mmmm\ yyyy"/>
    <numFmt numFmtId="189" formatCode="[$-41B]dddd\ d\.\ mmmm\ yyyy"/>
    <numFmt numFmtId="190" formatCode="#,##0.00\ &quot;€&quot;"/>
  </numFmts>
  <fonts count="73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10"/>
      <color indexed="9"/>
      <name val="Arial CE"/>
      <family val="0"/>
    </font>
    <font>
      <b/>
      <sz val="8"/>
      <color indexed="8"/>
      <name val="Arial CE"/>
      <family val="0"/>
    </font>
    <font>
      <sz val="9"/>
      <color indexed="8"/>
      <name val="Arial CE"/>
      <family val="2"/>
    </font>
    <font>
      <sz val="9"/>
      <name val="Arial CE"/>
      <family val="0"/>
    </font>
    <font>
      <b/>
      <sz val="9"/>
      <color indexed="8"/>
      <name val="Arial CE"/>
      <family val="0"/>
    </font>
    <font>
      <b/>
      <sz val="10"/>
      <color indexed="10"/>
      <name val="Arial CE"/>
      <family val="2"/>
    </font>
    <font>
      <b/>
      <sz val="16"/>
      <color indexed="8"/>
      <name val="Arial CE"/>
      <family val="0"/>
    </font>
    <font>
      <b/>
      <sz val="8"/>
      <color indexed="10"/>
      <name val="Arial CE"/>
      <family val="2"/>
    </font>
    <font>
      <b/>
      <sz val="9"/>
      <color indexed="10"/>
      <name val="Arial CE"/>
      <family val="2"/>
    </font>
    <font>
      <sz val="8"/>
      <name val="Arial"/>
      <family val="2"/>
    </font>
    <font>
      <sz val="10"/>
      <color indexed="10"/>
      <name val="Arial CE"/>
      <family val="0"/>
    </font>
    <font>
      <sz val="9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2"/>
      <name val="Arial CE"/>
      <family val="0"/>
    </font>
    <font>
      <b/>
      <sz val="9"/>
      <color indexed="12"/>
      <name val="Arial CE"/>
      <family val="0"/>
    </font>
    <font>
      <b/>
      <sz val="10"/>
      <color indexed="12"/>
      <name val="Arial CE"/>
      <family val="0"/>
    </font>
    <font>
      <b/>
      <sz val="9"/>
      <color indexed="60"/>
      <name val="Arial CE"/>
      <family val="2"/>
    </font>
    <font>
      <sz val="10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rgb="FFFF0000"/>
      <name val="Arial CE"/>
      <family val="0"/>
    </font>
    <font>
      <b/>
      <sz val="10"/>
      <color rgb="FFFF0000"/>
      <name val="Arial CE"/>
      <family val="0"/>
    </font>
    <font>
      <sz val="9"/>
      <color rgb="FF0000FF"/>
      <name val="Arial CE"/>
      <family val="0"/>
    </font>
    <font>
      <b/>
      <sz val="9"/>
      <color rgb="FF0000FF"/>
      <name val="Arial CE"/>
      <family val="0"/>
    </font>
    <font>
      <b/>
      <sz val="10"/>
      <color rgb="FF0000FF"/>
      <name val="Arial CE"/>
      <family val="0"/>
    </font>
    <font>
      <sz val="9"/>
      <color theme="1"/>
      <name val="Arial CE"/>
      <family val="0"/>
    </font>
    <font>
      <b/>
      <sz val="10"/>
      <color theme="1"/>
      <name val="Arial CE"/>
      <family val="0"/>
    </font>
    <font>
      <sz val="9"/>
      <color rgb="FFFF0000"/>
      <name val="Arial CE"/>
      <family val="2"/>
    </font>
    <font>
      <b/>
      <sz val="8"/>
      <color theme="1"/>
      <name val="Arial CE"/>
      <family val="0"/>
    </font>
    <font>
      <b/>
      <sz val="9"/>
      <color theme="1"/>
      <name val="Arial CE"/>
      <family val="0"/>
    </font>
    <font>
      <b/>
      <sz val="9"/>
      <color rgb="FFC00000"/>
      <name val="Arial CE"/>
      <family val="2"/>
    </font>
    <font>
      <sz val="10"/>
      <color theme="1"/>
      <name val="Arial CE"/>
      <family val="2"/>
    </font>
    <font>
      <sz val="10"/>
      <color rgb="FF0000FF"/>
      <name val="Arial CE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35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36" borderId="12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3" fontId="1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2" fillId="33" borderId="15" xfId="0" applyFont="1" applyFill="1" applyBorder="1" applyAlignment="1">
      <alignment horizontal="left"/>
    </xf>
    <xf numFmtId="3" fontId="2" fillId="33" borderId="15" xfId="0" applyNumberFormat="1" applyFont="1" applyFill="1" applyBorder="1" applyAlignment="1">
      <alignment horizontal="left"/>
    </xf>
    <xf numFmtId="3" fontId="1" fillId="0" borderId="15" xfId="0" applyNumberFormat="1" applyFont="1" applyBorder="1" applyAlignment="1">
      <alignment/>
    </xf>
    <xf numFmtId="3" fontId="1" fillId="35" borderId="15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35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0" fontId="10" fillId="34" borderId="15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4" fontId="11" fillId="0" borderId="10" xfId="0" applyNumberFormat="1" applyFont="1" applyBorder="1" applyAlignment="1">
      <alignment/>
    </xf>
    <xf numFmtId="4" fontId="11" fillId="35" borderId="10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4" fontId="13" fillId="38" borderId="10" xfId="0" applyNumberFormat="1" applyFont="1" applyFill="1" applyBorder="1" applyAlignment="1">
      <alignment/>
    </xf>
    <xf numFmtId="4" fontId="12" fillId="35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0" fontId="4" fillId="35" borderId="15" xfId="0" applyFont="1" applyFill="1" applyBorder="1" applyAlignment="1">
      <alignment horizontal="right"/>
    </xf>
    <xf numFmtId="0" fontId="12" fillId="35" borderId="2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3" fontId="6" fillId="34" borderId="21" xfId="0" applyNumberFormat="1" applyFont="1" applyFill="1" applyBorder="1" applyAlignment="1">
      <alignment/>
    </xf>
    <xf numFmtId="3" fontId="2" fillId="34" borderId="21" xfId="0" applyNumberFormat="1" applyFont="1" applyFill="1" applyBorder="1" applyAlignment="1">
      <alignment/>
    </xf>
    <xf numFmtId="0" fontId="4" fillId="35" borderId="22" xfId="0" applyFont="1" applyFill="1" applyBorder="1" applyAlignment="1">
      <alignment horizontal="right"/>
    </xf>
    <xf numFmtId="0" fontId="0" fillId="35" borderId="23" xfId="0" applyFill="1" applyBorder="1" applyAlignment="1">
      <alignment/>
    </xf>
    <xf numFmtId="0" fontId="5" fillId="35" borderId="15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16" fillId="37" borderId="15" xfId="0" applyFont="1" applyFill="1" applyBorder="1" applyAlignment="1">
      <alignment horizontal="right"/>
    </xf>
    <xf numFmtId="0" fontId="17" fillId="37" borderId="10" xfId="0" applyFont="1" applyFill="1" applyBorder="1" applyAlignment="1">
      <alignment/>
    </xf>
    <xf numFmtId="4" fontId="17" fillId="37" borderId="10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12" fillId="0" borderId="23" xfId="0" applyFont="1" applyBorder="1" applyAlignment="1">
      <alignment/>
    </xf>
    <xf numFmtId="4" fontId="13" fillId="38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35" borderId="15" xfId="0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4" fontId="12" fillId="35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0" fillId="35" borderId="10" xfId="0" applyNumberForma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12" fillId="35" borderId="10" xfId="0" applyNumberFormat="1" applyFont="1" applyFill="1" applyBorder="1" applyAlignment="1">
      <alignment horizontal="left"/>
    </xf>
    <xf numFmtId="4" fontId="5" fillId="35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14" fillId="0" borderId="1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4" fontId="11" fillId="39" borderId="10" xfId="0" applyNumberFormat="1" applyFont="1" applyFill="1" applyBorder="1" applyAlignment="1">
      <alignment/>
    </xf>
    <xf numFmtId="4" fontId="11" fillId="0" borderId="23" xfId="0" applyNumberFormat="1" applyFont="1" applyBorder="1" applyAlignment="1">
      <alignment/>
    </xf>
    <xf numFmtId="0" fontId="18" fillId="0" borderId="15" xfId="0" applyFont="1" applyBorder="1" applyAlignment="1">
      <alignment/>
    </xf>
    <xf numFmtId="3" fontId="0" fillId="33" borderId="25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4" fontId="6" fillId="33" borderId="24" xfId="0" applyNumberFormat="1" applyFont="1" applyFill="1" applyBorder="1" applyAlignment="1">
      <alignment/>
    </xf>
    <xf numFmtId="0" fontId="4" fillId="38" borderId="25" xfId="0" applyFont="1" applyFill="1" applyBorder="1" applyAlignment="1">
      <alignment horizontal="left"/>
    </xf>
    <xf numFmtId="0" fontId="5" fillId="38" borderId="24" xfId="0" applyFont="1" applyFill="1" applyBorder="1" applyAlignment="1">
      <alignment/>
    </xf>
    <xf numFmtId="4" fontId="5" fillId="38" borderId="24" xfId="0" applyNumberFormat="1" applyFont="1" applyFill="1" applyBorder="1" applyAlignment="1">
      <alignment/>
    </xf>
    <xf numFmtId="3" fontId="5" fillId="38" borderId="24" xfId="0" applyNumberFormat="1" applyFont="1" applyFill="1" applyBorder="1" applyAlignment="1">
      <alignment/>
    </xf>
    <xf numFmtId="4" fontId="5" fillId="39" borderId="10" xfId="0" applyNumberFormat="1" applyFont="1" applyFill="1" applyBorder="1" applyAlignment="1">
      <alignment/>
    </xf>
    <xf numFmtId="4" fontId="11" fillId="39" borderId="10" xfId="0" applyNumberFormat="1" applyFont="1" applyFill="1" applyBorder="1" applyAlignment="1">
      <alignment/>
    </xf>
    <xf numFmtId="4" fontId="12" fillId="39" borderId="10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 horizontal="left"/>
    </xf>
    <xf numFmtId="0" fontId="0" fillId="0" borderId="26" xfId="0" applyBorder="1" applyAlignment="1">
      <alignment/>
    </xf>
    <xf numFmtId="3" fontId="11" fillId="35" borderId="27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6" fillId="33" borderId="28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17" fillId="37" borderId="28" xfId="0" applyNumberFormat="1" applyFont="1" applyFill="1" applyBorder="1" applyAlignment="1">
      <alignment/>
    </xf>
    <xf numFmtId="3" fontId="1" fillId="35" borderId="28" xfId="0" applyNumberFormat="1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4" fontId="6" fillId="33" borderId="27" xfId="0" applyNumberFormat="1" applyFont="1" applyFill="1" applyBorder="1" applyAlignment="1">
      <alignment/>
    </xf>
    <xf numFmtId="4" fontId="11" fillId="39" borderId="2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2" fillId="39" borderId="10" xfId="0" applyNumberFormat="1" applyFont="1" applyFill="1" applyBorder="1" applyAlignment="1">
      <alignment/>
    </xf>
    <xf numFmtId="0" fontId="12" fillId="39" borderId="10" xfId="0" applyFont="1" applyFill="1" applyBorder="1" applyAlignment="1">
      <alignment/>
    </xf>
    <xf numFmtId="4" fontId="6" fillId="34" borderId="27" xfId="0" applyNumberFormat="1" applyFont="1" applyFill="1" applyBorder="1" applyAlignment="1">
      <alignment/>
    </xf>
    <xf numFmtId="4" fontId="11" fillId="39" borderId="27" xfId="0" applyNumberFormat="1" applyFont="1" applyFill="1" applyBorder="1" applyAlignment="1">
      <alignment/>
    </xf>
    <xf numFmtId="4" fontId="13" fillId="39" borderId="27" xfId="0" applyNumberFormat="1" applyFont="1" applyFill="1" applyBorder="1" applyAlignment="1">
      <alignment/>
    </xf>
    <xf numFmtId="4" fontId="7" fillId="39" borderId="27" xfId="0" applyNumberFormat="1" applyFont="1" applyFill="1" applyBorder="1" applyAlignment="1">
      <alignment/>
    </xf>
    <xf numFmtId="4" fontId="17" fillId="37" borderId="27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" fillId="0" borderId="29" xfId="0" applyFont="1" applyBorder="1" applyAlignment="1">
      <alignment horizontal="right"/>
    </xf>
    <xf numFmtId="0" fontId="12" fillId="0" borderId="30" xfId="0" applyFont="1" applyBorder="1" applyAlignment="1">
      <alignment/>
    </xf>
    <xf numFmtId="4" fontId="12" fillId="0" borderId="30" xfId="0" applyNumberFormat="1" applyFont="1" applyBorder="1" applyAlignment="1">
      <alignment/>
    </xf>
    <xf numFmtId="4" fontId="11" fillId="39" borderId="30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6" fillId="34" borderId="27" xfId="0" applyNumberFormat="1" applyFont="1" applyFill="1" applyBorder="1" applyAlignment="1">
      <alignment/>
    </xf>
    <xf numFmtId="3" fontId="2" fillId="34" borderId="27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 horizontal="right"/>
    </xf>
    <xf numFmtId="4" fontId="0" fillId="35" borderId="23" xfId="0" applyNumberFormat="1" applyFill="1" applyBorder="1" applyAlignment="1">
      <alignment/>
    </xf>
    <xf numFmtId="0" fontId="4" fillId="35" borderId="32" xfId="0" applyFont="1" applyFill="1" applyBorder="1" applyAlignment="1">
      <alignment horizontal="right"/>
    </xf>
    <xf numFmtId="0" fontId="0" fillId="35" borderId="33" xfId="0" applyFill="1" applyBorder="1" applyAlignment="1">
      <alignment/>
    </xf>
    <xf numFmtId="3" fontId="6" fillId="35" borderId="33" xfId="0" applyNumberFormat="1" applyFont="1" applyFill="1" applyBorder="1" applyAlignment="1">
      <alignment/>
    </xf>
    <xf numFmtId="0" fontId="16" fillId="37" borderId="34" xfId="0" applyFont="1" applyFill="1" applyBorder="1" applyAlignment="1">
      <alignment horizontal="right"/>
    </xf>
    <xf numFmtId="4" fontId="14" fillId="37" borderId="35" xfId="0" applyNumberFormat="1" applyFont="1" applyFill="1" applyBorder="1" applyAlignment="1">
      <alignment/>
    </xf>
    <xf numFmtId="3" fontId="14" fillId="37" borderId="36" xfId="0" applyNumberFormat="1" applyFont="1" applyFill="1" applyBorder="1" applyAlignment="1">
      <alignment/>
    </xf>
    <xf numFmtId="3" fontId="14" fillId="37" borderId="37" xfId="0" applyNumberFormat="1" applyFont="1" applyFill="1" applyBorder="1" applyAlignment="1">
      <alignment/>
    </xf>
    <xf numFmtId="3" fontId="12" fillId="35" borderId="38" xfId="0" applyNumberFormat="1" applyFont="1" applyFill="1" applyBorder="1" applyAlignment="1">
      <alignment horizontal="right"/>
    </xf>
    <xf numFmtId="3" fontId="5" fillId="38" borderId="39" xfId="0" applyNumberFormat="1" applyFont="1" applyFill="1" applyBorder="1" applyAlignment="1">
      <alignment/>
    </xf>
    <xf numFmtId="0" fontId="12" fillId="38" borderId="39" xfId="0" applyFont="1" applyFill="1" applyBorder="1" applyAlignment="1">
      <alignment/>
    </xf>
    <xf numFmtId="3" fontId="12" fillId="35" borderId="23" xfId="0" applyNumberFormat="1" applyFont="1" applyFill="1" applyBorder="1" applyAlignment="1">
      <alignment horizontal="right"/>
    </xf>
    <xf numFmtId="3" fontId="5" fillId="38" borderId="24" xfId="0" applyNumberFormat="1" applyFont="1" applyFill="1" applyBorder="1" applyAlignment="1">
      <alignment/>
    </xf>
    <xf numFmtId="0" fontId="12" fillId="38" borderId="24" xfId="0" applyFont="1" applyFill="1" applyBorder="1" applyAlignment="1">
      <alignment/>
    </xf>
    <xf numFmtId="0" fontId="5" fillId="35" borderId="25" xfId="0" applyFont="1" applyFill="1" applyBorder="1" applyAlignment="1">
      <alignment horizontal="left"/>
    </xf>
    <xf numFmtId="0" fontId="5" fillId="35" borderId="24" xfId="0" applyFont="1" applyFill="1" applyBorder="1" applyAlignment="1">
      <alignment horizontal="left"/>
    </xf>
    <xf numFmtId="4" fontId="12" fillId="35" borderId="24" xfId="0" applyNumberFormat="1" applyFont="1" applyFill="1" applyBorder="1" applyAlignment="1">
      <alignment horizontal="left"/>
    </xf>
    <xf numFmtId="0" fontId="1" fillId="0" borderId="34" xfId="0" applyFont="1" applyBorder="1" applyAlignment="1">
      <alignment horizontal="right"/>
    </xf>
    <xf numFmtId="0" fontId="12" fillId="0" borderId="35" xfId="0" applyFont="1" applyBorder="1" applyAlignment="1">
      <alignment/>
    </xf>
    <xf numFmtId="4" fontId="11" fillId="0" borderId="35" xfId="0" applyNumberFormat="1" applyFont="1" applyFill="1" applyBorder="1" applyAlignment="1">
      <alignment/>
    </xf>
    <xf numFmtId="4" fontId="14" fillId="35" borderId="10" xfId="0" applyNumberFormat="1" applyFont="1" applyFill="1" applyBorder="1" applyAlignment="1">
      <alignment horizontal="right"/>
    </xf>
    <xf numFmtId="4" fontId="11" fillId="39" borderId="21" xfId="0" applyNumberFormat="1" applyFont="1" applyFill="1" applyBorder="1" applyAlignment="1">
      <alignment/>
    </xf>
    <xf numFmtId="3" fontId="12" fillId="39" borderId="21" xfId="0" applyNumberFormat="1" applyFont="1" applyFill="1" applyBorder="1" applyAlignment="1">
      <alignment/>
    </xf>
    <xf numFmtId="3" fontId="12" fillId="39" borderId="40" xfId="0" applyNumberFormat="1" applyFont="1" applyFill="1" applyBorder="1" applyAlignment="1">
      <alignment/>
    </xf>
    <xf numFmtId="4" fontId="11" fillId="39" borderId="41" xfId="0" applyNumberFormat="1" applyFont="1" applyFill="1" applyBorder="1" applyAlignment="1">
      <alignment/>
    </xf>
    <xf numFmtId="4" fontId="11" fillId="39" borderId="10" xfId="0" applyNumberFormat="1" applyFont="1" applyFill="1" applyBorder="1" applyAlignment="1">
      <alignment horizontal="right"/>
    </xf>
    <xf numFmtId="4" fontId="11" fillId="39" borderId="28" xfId="0" applyNumberFormat="1" applyFont="1" applyFill="1" applyBorder="1" applyAlignment="1">
      <alignment horizontal="right"/>
    </xf>
    <xf numFmtId="4" fontId="11" fillId="39" borderId="28" xfId="0" applyNumberFormat="1" applyFont="1" applyFill="1" applyBorder="1" applyAlignment="1">
      <alignment/>
    </xf>
    <xf numFmtId="3" fontId="12" fillId="39" borderId="28" xfId="0" applyNumberFormat="1" applyFont="1" applyFill="1" applyBorder="1" applyAlignment="1">
      <alignment/>
    </xf>
    <xf numFmtId="3" fontId="11" fillId="39" borderId="28" xfId="0" applyNumberFormat="1" applyFont="1" applyFill="1" applyBorder="1" applyAlignment="1">
      <alignment/>
    </xf>
    <xf numFmtId="3" fontId="2" fillId="39" borderId="28" xfId="0" applyNumberFormat="1" applyFont="1" applyFill="1" applyBorder="1" applyAlignment="1">
      <alignment/>
    </xf>
    <xf numFmtId="4" fontId="11" fillId="39" borderId="21" xfId="0" applyNumberFormat="1" applyFont="1" applyFill="1" applyBorder="1" applyAlignment="1">
      <alignment/>
    </xf>
    <xf numFmtId="0" fontId="12" fillId="39" borderId="28" xfId="0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5" fillId="38" borderId="24" xfId="0" applyNumberFormat="1" applyFont="1" applyFill="1" applyBorder="1" applyAlignment="1">
      <alignment/>
    </xf>
    <xf numFmtId="0" fontId="17" fillId="40" borderId="10" xfId="0" applyFont="1" applyFill="1" applyBorder="1" applyAlignment="1">
      <alignment/>
    </xf>
    <xf numFmtId="4" fontId="17" fillId="40" borderId="10" xfId="0" applyNumberFormat="1" applyFont="1" applyFill="1" applyBorder="1" applyAlignment="1">
      <alignment/>
    </xf>
    <xf numFmtId="4" fontId="17" fillId="40" borderId="27" xfId="0" applyNumberFormat="1" applyFont="1" applyFill="1" applyBorder="1" applyAlignment="1">
      <alignment/>
    </xf>
    <xf numFmtId="3" fontId="17" fillId="40" borderId="10" xfId="0" applyNumberFormat="1" applyFont="1" applyFill="1" applyBorder="1" applyAlignment="1">
      <alignment/>
    </xf>
    <xf numFmtId="0" fontId="16" fillId="40" borderId="15" xfId="0" applyFont="1" applyFill="1" applyBorder="1" applyAlignment="1">
      <alignment horizontal="right"/>
    </xf>
    <xf numFmtId="4" fontId="60" fillId="37" borderId="27" xfId="0" applyNumberFormat="1" applyFont="1" applyFill="1" applyBorder="1" applyAlignment="1">
      <alignment/>
    </xf>
    <xf numFmtId="4" fontId="61" fillId="37" borderId="35" xfId="0" applyNumberFormat="1" applyFont="1" applyFill="1" applyBorder="1" applyAlignment="1">
      <alignment/>
    </xf>
    <xf numFmtId="4" fontId="62" fillId="0" borderId="10" xfId="0" applyNumberFormat="1" applyFont="1" applyFill="1" applyBorder="1" applyAlignment="1">
      <alignment/>
    </xf>
    <xf numFmtId="4" fontId="63" fillId="0" borderId="10" xfId="0" applyNumberFormat="1" applyFont="1" applyFill="1" applyBorder="1" applyAlignment="1">
      <alignment/>
    </xf>
    <xf numFmtId="4" fontId="64" fillId="0" borderId="10" xfId="0" applyNumberFormat="1" applyFont="1" applyFill="1" applyBorder="1" applyAlignment="1">
      <alignment/>
    </xf>
    <xf numFmtId="4" fontId="64" fillId="0" borderId="23" xfId="0" applyNumberFormat="1" applyFont="1" applyFill="1" applyBorder="1" applyAlignment="1">
      <alignment/>
    </xf>
    <xf numFmtId="3" fontId="64" fillId="35" borderId="33" xfId="0" applyNumberFormat="1" applyFont="1" applyFill="1" applyBorder="1" applyAlignment="1">
      <alignment/>
    </xf>
    <xf numFmtId="4" fontId="62" fillId="0" borderId="30" xfId="0" applyNumberFormat="1" applyFont="1" applyFill="1" applyBorder="1" applyAlignment="1">
      <alignment/>
    </xf>
    <xf numFmtId="4" fontId="62" fillId="0" borderId="27" xfId="0" applyNumberFormat="1" applyFont="1" applyFill="1" applyBorder="1" applyAlignment="1">
      <alignment/>
    </xf>
    <xf numFmtId="4" fontId="63" fillId="0" borderId="27" xfId="0" applyNumberFormat="1" applyFont="1" applyFill="1" applyBorder="1" applyAlignment="1">
      <alignment/>
    </xf>
    <xf numFmtId="4" fontId="63" fillId="40" borderId="27" xfId="0" applyNumberFormat="1" applyFont="1" applyFill="1" applyBorder="1" applyAlignment="1">
      <alignment/>
    </xf>
    <xf numFmtId="3" fontId="62" fillId="35" borderId="27" xfId="0" applyNumberFormat="1" applyFont="1" applyFill="1" applyBorder="1" applyAlignment="1">
      <alignment/>
    </xf>
    <xf numFmtId="4" fontId="62" fillId="0" borderId="35" xfId="0" applyNumberFormat="1" applyFont="1" applyFill="1" applyBorder="1" applyAlignment="1">
      <alignment/>
    </xf>
    <xf numFmtId="4" fontId="62" fillId="0" borderId="23" xfId="0" applyNumberFormat="1" applyFont="1" applyBorder="1" applyAlignment="1">
      <alignment/>
    </xf>
    <xf numFmtId="0" fontId="62" fillId="0" borderId="10" xfId="0" applyFont="1" applyFill="1" applyBorder="1" applyAlignment="1">
      <alignment/>
    </xf>
    <xf numFmtId="4" fontId="64" fillId="0" borderId="10" xfId="0" applyNumberFormat="1" applyFont="1" applyFill="1" applyBorder="1" applyAlignment="1">
      <alignment horizontal="right"/>
    </xf>
    <xf numFmtId="4" fontId="11" fillId="40" borderId="10" xfId="0" applyNumberFormat="1" applyFont="1" applyFill="1" applyBorder="1" applyAlignment="1">
      <alignment/>
    </xf>
    <xf numFmtId="4" fontId="11" fillId="41" borderId="10" xfId="0" applyNumberFormat="1" applyFont="1" applyFill="1" applyBorder="1" applyAlignment="1">
      <alignment/>
    </xf>
    <xf numFmtId="4" fontId="11" fillId="41" borderId="21" xfId="0" applyNumberFormat="1" applyFont="1" applyFill="1" applyBorder="1" applyAlignment="1">
      <alignment/>
    </xf>
    <xf numFmtId="4" fontId="11" fillId="40" borderId="10" xfId="0" applyNumberFormat="1" applyFont="1" applyFill="1" applyBorder="1" applyAlignment="1">
      <alignment/>
    </xf>
    <xf numFmtId="4" fontId="12" fillId="40" borderId="10" xfId="0" applyNumberFormat="1" applyFont="1" applyFill="1" applyBorder="1" applyAlignment="1">
      <alignment/>
    </xf>
    <xf numFmtId="4" fontId="5" fillId="40" borderId="10" xfId="0" applyNumberFormat="1" applyFont="1" applyFill="1" applyBorder="1" applyAlignment="1">
      <alignment/>
    </xf>
    <xf numFmtId="3" fontId="12" fillId="40" borderId="10" xfId="0" applyNumberFormat="1" applyFont="1" applyFill="1" applyBorder="1" applyAlignment="1">
      <alignment/>
    </xf>
    <xf numFmtId="0" fontId="12" fillId="40" borderId="10" xfId="0" applyFont="1" applyFill="1" applyBorder="1" applyAlignment="1">
      <alignment/>
    </xf>
    <xf numFmtId="4" fontId="65" fillId="0" borderId="10" xfId="0" applyNumberFormat="1" applyFont="1" applyFill="1" applyBorder="1" applyAlignment="1">
      <alignment/>
    </xf>
    <xf numFmtId="4" fontId="66" fillId="34" borderId="27" xfId="0" applyNumberFormat="1" applyFont="1" applyFill="1" applyBorder="1" applyAlignment="1">
      <alignment/>
    </xf>
    <xf numFmtId="4" fontId="66" fillId="33" borderId="27" xfId="0" applyNumberFormat="1" applyFont="1" applyFill="1" applyBorder="1" applyAlignment="1">
      <alignment/>
    </xf>
    <xf numFmtId="4" fontId="67" fillId="40" borderId="24" xfId="0" applyNumberFormat="1" applyFont="1" applyFill="1" applyBorder="1" applyAlignment="1">
      <alignment/>
    </xf>
    <xf numFmtId="4" fontId="67" fillId="0" borderId="24" xfId="0" applyNumberFormat="1" applyFont="1" applyFill="1" applyBorder="1" applyAlignment="1">
      <alignment/>
    </xf>
    <xf numFmtId="4" fontId="67" fillId="40" borderId="10" xfId="0" applyNumberFormat="1" applyFont="1" applyFill="1" applyBorder="1" applyAlignment="1">
      <alignment/>
    </xf>
    <xf numFmtId="4" fontId="67" fillId="0" borderId="10" xfId="0" applyNumberFormat="1" applyFont="1" applyFill="1" applyBorder="1" applyAlignment="1">
      <alignment/>
    </xf>
    <xf numFmtId="4" fontId="67" fillId="39" borderId="24" xfId="0" applyNumberFormat="1" applyFont="1" applyFill="1" applyBorder="1" applyAlignment="1">
      <alignment/>
    </xf>
    <xf numFmtId="4" fontId="67" fillId="39" borderId="10" xfId="0" applyNumberFormat="1" applyFont="1" applyFill="1" applyBorder="1" applyAlignment="1">
      <alignment/>
    </xf>
    <xf numFmtId="4" fontId="62" fillId="40" borderId="10" xfId="0" applyNumberFormat="1" applyFont="1" applyFill="1" applyBorder="1" applyAlignment="1">
      <alignment horizontal="right"/>
    </xf>
    <xf numFmtId="4" fontId="62" fillId="4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11" fillId="0" borderId="30" xfId="0" applyNumberFormat="1" applyFont="1" applyFill="1" applyBorder="1" applyAlignment="1">
      <alignment/>
    </xf>
    <xf numFmtId="4" fontId="13" fillId="0" borderId="27" xfId="0" applyNumberFormat="1" applyFont="1" applyFill="1" applyBorder="1" applyAlignment="1">
      <alignment/>
    </xf>
    <xf numFmtId="4" fontId="11" fillId="0" borderId="27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65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2" fontId="6" fillId="42" borderId="30" xfId="0" applyNumberFormat="1" applyFont="1" applyFill="1" applyBorder="1" applyAlignment="1">
      <alignment/>
    </xf>
    <xf numFmtId="4" fontId="6" fillId="42" borderId="42" xfId="0" applyNumberFormat="1" applyFont="1" applyFill="1" applyBorder="1" applyAlignment="1">
      <alignment/>
    </xf>
    <xf numFmtId="3" fontId="2" fillId="42" borderId="29" xfId="0" applyNumberFormat="1" applyFont="1" applyFill="1" applyBorder="1" applyAlignment="1">
      <alignment horizontal="left"/>
    </xf>
    <xf numFmtId="0" fontId="5" fillId="42" borderId="30" xfId="0" applyFont="1" applyFill="1" applyBorder="1" applyAlignment="1">
      <alignment/>
    </xf>
    <xf numFmtId="4" fontId="2" fillId="42" borderId="30" xfId="0" applyNumberFormat="1" applyFont="1" applyFill="1" applyBorder="1" applyAlignment="1">
      <alignment/>
    </xf>
    <xf numFmtId="4" fontId="2" fillId="42" borderId="42" xfId="0" applyNumberFormat="1" applyFont="1" applyFill="1" applyBorder="1" applyAlignment="1">
      <alignment/>
    </xf>
    <xf numFmtId="0" fontId="5" fillId="13" borderId="27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center"/>
    </xf>
    <xf numFmtId="0" fontId="14" fillId="43" borderId="18" xfId="0" applyFont="1" applyFill="1" applyBorder="1" applyAlignment="1">
      <alignment/>
    </xf>
    <xf numFmtId="0" fontId="17" fillId="43" borderId="19" xfId="0" applyFont="1" applyFill="1" applyBorder="1" applyAlignment="1">
      <alignment/>
    </xf>
    <xf numFmtId="4" fontId="17" fillId="43" borderId="19" xfId="0" applyNumberFormat="1" applyFont="1" applyFill="1" applyBorder="1" applyAlignment="1">
      <alignment/>
    </xf>
    <xf numFmtId="4" fontId="60" fillId="43" borderId="19" xfId="0" applyNumberFormat="1" applyFont="1" applyFill="1" applyBorder="1" applyAlignment="1">
      <alignment/>
    </xf>
    <xf numFmtId="4" fontId="20" fillId="40" borderId="10" xfId="0" applyNumberFormat="1" applyFont="1" applyFill="1" applyBorder="1" applyAlignment="1">
      <alignment/>
    </xf>
    <xf numFmtId="0" fontId="2" fillId="18" borderId="15" xfId="0" applyFont="1" applyFill="1" applyBorder="1" applyAlignment="1">
      <alignment horizontal="left"/>
    </xf>
    <xf numFmtId="0" fontId="2" fillId="18" borderId="10" xfId="0" applyFont="1" applyFill="1" applyBorder="1" applyAlignment="1">
      <alignment/>
    </xf>
    <xf numFmtId="4" fontId="2" fillId="18" borderId="10" xfId="0" applyNumberFormat="1" applyFont="1" applyFill="1" applyBorder="1" applyAlignment="1">
      <alignment/>
    </xf>
    <xf numFmtId="4" fontId="6" fillId="18" borderId="10" xfId="0" applyNumberFormat="1" applyFont="1" applyFill="1" applyBorder="1" applyAlignment="1">
      <alignment/>
    </xf>
    <xf numFmtId="4" fontId="6" fillId="12" borderId="10" xfId="0" applyNumberFormat="1" applyFont="1" applyFill="1" applyBorder="1" applyAlignment="1">
      <alignment/>
    </xf>
    <xf numFmtId="4" fontId="6" fillId="6" borderId="10" xfId="0" applyNumberFormat="1" applyFont="1" applyFill="1" applyBorder="1" applyAlignment="1">
      <alignment/>
    </xf>
    <xf numFmtId="4" fontId="13" fillId="40" borderId="10" xfId="0" applyNumberFormat="1" applyFont="1" applyFill="1" applyBorder="1" applyAlignment="1">
      <alignment/>
    </xf>
    <xf numFmtId="4" fontId="6" fillId="40" borderId="10" xfId="0" applyNumberFormat="1" applyFont="1" applyFill="1" applyBorder="1" applyAlignment="1">
      <alignment/>
    </xf>
    <xf numFmtId="4" fontId="6" fillId="40" borderId="23" xfId="0" applyNumberFormat="1" applyFont="1" applyFill="1" applyBorder="1" applyAlignment="1">
      <alignment/>
    </xf>
    <xf numFmtId="0" fontId="14" fillId="43" borderId="35" xfId="0" applyFont="1" applyFill="1" applyBorder="1" applyAlignment="1">
      <alignment/>
    </xf>
    <xf numFmtId="4" fontId="14" fillId="43" borderId="35" xfId="0" applyNumberFormat="1" applyFont="1" applyFill="1" applyBorder="1" applyAlignment="1">
      <alignment/>
    </xf>
    <xf numFmtId="3" fontId="6" fillId="40" borderId="33" xfId="0" applyNumberFormat="1" applyFont="1" applyFill="1" applyBorder="1" applyAlignment="1">
      <alignment/>
    </xf>
    <xf numFmtId="0" fontId="4" fillId="13" borderId="30" xfId="0" applyFont="1" applyFill="1" applyBorder="1" applyAlignment="1">
      <alignment horizontal="center"/>
    </xf>
    <xf numFmtId="0" fontId="4" fillId="13" borderId="43" xfId="0" applyFont="1" applyFill="1" applyBorder="1" applyAlignment="1">
      <alignment/>
    </xf>
    <xf numFmtId="0" fontId="68" fillId="13" borderId="30" xfId="0" applyFont="1" applyFill="1" applyBorder="1" applyAlignment="1">
      <alignment horizontal="center"/>
    </xf>
    <xf numFmtId="0" fontId="4" fillId="13" borderId="42" xfId="0" applyFont="1" applyFill="1" applyBorder="1" applyAlignment="1">
      <alignment horizontal="center"/>
    </xf>
    <xf numFmtId="0" fontId="4" fillId="13" borderId="41" xfId="0" applyFont="1" applyFill="1" applyBorder="1" applyAlignment="1">
      <alignment horizontal="center"/>
    </xf>
    <xf numFmtId="0" fontId="4" fillId="13" borderId="25" xfId="0" applyFont="1" applyFill="1" applyBorder="1" applyAlignment="1">
      <alignment/>
    </xf>
    <xf numFmtId="0" fontId="5" fillId="13" borderId="10" xfId="0" applyFont="1" applyFill="1" applyBorder="1" applyAlignment="1">
      <alignment horizontal="center"/>
    </xf>
    <xf numFmtId="0" fontId="69" fillId="13" borderId="10" xfId="0" applyFont="1" applyFill="1" applyBorder="1" applyAlignment="1">
      <alignment horizontal="center"/>
    </xf>
    <xf numFmtId="0" fontId="4" fillId="13" borderId="27" xfId="0" applyFont="1" applyFill="1" applyBorder="1" applyAlignment="1">
      <alignment horizontal="center"/>
    </xf>
    <xf numFmtId="0" fontId="4" fillId="13" borderId="21" xfId="0" applyFont="1" applyFill="1" applyBorder="1" applyAlignment="1">
      <alignment horizontal="center"/>
    </xf>
    <xf numFmtId="0" fontId="2" fillId="13" borderId="18" xfId="0" applyFont="1" applyFill="1" applyBorder="1" applyAlignment="1">
      <alignment horizontal="left"/>
    </xf>
    <xf numFmtId="0" fontId="2" fillId="13" borderId="19" xfId="0" applyFont="1" applyFill="1" applyBorder="1" applyAlignment="1">
      <alignment/>
    </xf>
    <xf numFmtId="0" fontId="69" fillId="13" borderId="19" xfId="0" applyFont="1" applyFill="1" applyBorder="1" applyAlignment="1">
      <alignment horizontal="center"/>
    </xf>
    <xf numFmtId="0" fontId="2" fillId="13" borderId="44" xfId="0" applyFont="1" applyFill="1" applyBorder="1" applyAlignment="1">
      <alignment horizontal="center"/>
    </xf>
    <xf numFmtId="0" fontId="2" fillId="13" borderId="20" xfId="0" applyFont="1" applyFill="1" applyBorder="1" applyAlignment="1">
      <alignment horizontal="center"/>
    </xf>
    <xf numFmtId="4" fontId="11" fillId="40" borderId="30" xfId="0" applyNumberFormat="1" applyFont="1" applyFill="1" applyBorder="1" applyAlignment="1">
      <alignment/>
    </xf>
    <xf numFmtId="4" fontId="6" fillId="18" borderId="27" xfId="0" applyNumberFormat="1" applyFont="1" applyFill="1" applyBorder="1" applyAlignment="1">
      <alignment/>
    </xf>
    <xf numFmtId="4" fontId="6" fillId="12" borderId="27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11" fillId="40" borderId="27" xfId="0" applyNumberFormat="1" applyFont="1" applyFill="1" applyBorder="1" applyAlignment="1">
      <alignment/>
    </xf>
    <xf numFmtId="4" fontId="6" fillId="6" borderId="27" xfId="0" applyNumberFormat="1" applyFont="1" applyFill="1" applyBorder="1" applyAlignment="1">
      <alignment/>
    </xf>
    <xf numFmtId="4" fontId="13" fillId="40" borderId="27" xfId="0" applyNumberFormat="1" applyFont="1" applyFill="1" applyBorder="1" applyAlignment="1">
      <alignment/>
    </xf>
    <xf numFmtId="4" fontId="11" fillId="40" borderId="27" xfId="0" applyNumberFormat="1" applyFont="1" applyFill="1" applyBorder="1" applyAlignment="1">
      <alignment/>
    </xf>
    <xf numFmtId="4" fontId="7" fillId="40" borderId="27" xfId="0" applyNumberFormat="1" applyFont="1" applyFill="1" applyBorder="1" applyAlignment="1">
      <alignment/>
    </xf>
    <xf numFmtId="4" fontId="70" fillId="43" borderId="10" xfId="0" applyNumberFormat="1" applyFont="1" applyFill="1" applyBorder="1" applyAlignment="1">
      <alignment/>
    </xf>
    <xf numFmtId="3" fontId="11" fillId="40" borderId="10" xfId="0" applyNumberFormat="1" applyFont="1" applyFill="1" applyBorder="1" applyAlignment="1">
      <alignment/>
    </xf>
    <xf numFmtId="4" fontId="11" fillId="40" borderId="35" xfId="0" applyNumberFormat="1" applyFont="1" applyFill="1" applyBorder="1" applyAlignment="1">
      <alignment/>
    </xf>
    <xf numFmtId="4" fontId="20" fillId="40" borderId="24" xfId="0" applyNumberFormat="1" applyFont="1" applyFill="1" applyBorder="1" applyAlignment="1">
      <alignment/>
    </xf>
    <xf numFmtId="0" fontId="13" fillId="44" borderId="15" xfId="0" applyFont="1" applyFill="1" applyBorder="1" applyAlignment="1">
      <alignment horizontal="left"/>
    </xf>
    <xf numFmtId="0" fontId="13" fillId="44" borderId="10" xfId="0" applyFont="1" applyFill="1" applyBorder="1" applyAlignment="1">
      <alignment horizontal="left"/>
    </xf>
    <xf numFmtId="4" fontId="13" fillId="44" borderId="10" xfId="0" applyNumberFormat="1" applyFont="1" applyFill="1" applyBorder="1" applyAlignment="1">
      <alignment horizontal="left"/>
    </xf>
    <xf numFmtId="4" fontId="13" fillId="44" borderId="10" xfId="0" applyNumberFormat="1" applyFont="1" applyFill="1" applyBorder="1" applyAlignment="1">
      <alignment/>
    </xf>
    <xf numFmtId="4" fontId="5" fillId="44" borderId="10" xfId="0" applyNumberFormat="1" applyFont="1" applyFill="1" applyBorder="1" applyAlignment="1">
      <alignment/>
    </xf>
    <xf numFmtId="0" fontId="8" fillId="44" borderId="25" xfId="0" applyFont="1" applyFill="1" applyBorder="1" applyAlignment="1">
      <alignment horizontal="center"/>
    </xf>
    <xf numFmtId="4" fontId="13" fillId="44" borderId="24" xfId="0" applyNumberFormat="1" applyFont="1" applyFill="1" applyBorder="1" applyAlignment="1">
      <alignment/>
    </xf>
    <xf numFmtId="4" fontId="0" fillId="44" borderId="24" xfId="0" applyNumberForma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0" fontId="12" fillId="13" borderId="18" xfId="0" applyFont="1" applyFill="1" applyBorder="1" applyAlignment="1">
      <alignment horizontal="left"/>
    </xf>
    <xf numFmtId="0" fontId="12" fillId="13" borderId="19" xfId="0" applyFont="1" applyFill="1" applyBorder="1" applyAlignment="1">
      <alignment horizontal="left"/>
    </xf>
    <xf numFmtId="4" fontId="14" fillId="40" borderId="10" xfId="0" applyNumberFormat="1" applyFont="1" applyFill="1" applyBorder="1" applyAlignment="1">
      <alignment/>
    </xf>
    <xf numFmtId="4" fontId="19" fillId="40" borderId="10" xfId="0" applyNumberFormat="1" applyFont="1" applyFill="1" applyBorder="1" applyAlignment="1">
      <alignment/>
    </xf>
    <xf numFmtId="4" fontId="0" fillId="40" borderId="10" xfId="0" applyNumberFormat="1" applyFont="1" applyFill="1" applyBorder="1" applyAlignment="1">
      <alignment/>
    </xf>
    <xf numFmtId="4" fontId="71" fillId="40" borderId="10" xfId="0" applyNumberFormat="1" applyFont="1" applyFill="1" applyBorder="1" applyAlignment="1">
      <alignment/>
    </xf>
    <xf numFmtId="4" fontId="0" fillId="40" borderId="10" xfId="0" applyNumberFormat="1" applyFill="1" applyBorder="1" applyAlignment="1">
      <alignment/>
    </xf>
    <xf numFmtId="0" fontId="4" fillId="13" borderId="15" xfId="0" applyFont="1" applyFill="1" applyBorder="1" applyAlignment="1">
      <alignment/>
    </xf>
    <xf numFmtId="4" fontId="2" fillId="13" borderId="10" xfId="0" applyNumberFormat="1" applyFont="1" applyFill="1" applyBorder="1" applyAlignment="1">
      <alignment horizontal="left"/>
    </xf>
    <xf numFmtId="4" fontId="0" fillId="13" borderId="10" xfId="0" applyNumberFormat="1" applyFill="1" applyBorder="1" applyAlignment="1">
      <alignment/>
    </xf>
    <xf numFmtId="49" fontId="13" fillId="13" borderId="10" xfId="0" applyNumberFormat="1" applyFont="1" applyFill="1" applyBorder="1" applyAlignment="1">
      <alignment horizontal="center"/>
    </xf>
    <xf numFmtId="49" fontId="63" fillId="13" borderId="10" xfId="0" applyNumberFormat="1" applyFont="1" applyFill="1" applyBorder="1" applyAlignment="1">
      <alignment horizontal="center"/>
    </xf>
    <xf numFmtId="0" fontId="12" fillId="13" borderId="10" xfId="0" applyFont="1" applyFill="1" applyBorder="1" applyAlignment="1">
      <alignment/>
    </xf>
    <xf numFmtId="0" fontId="12" fillId="13" borderId="28" xfId="0" applyFont="1" applyFill="1" applyBorder="1" applyAlignment="1">
      <alignment/>
    </xf>
    <xf numFmtId="0" fontId="4" fillId="13" borderId="18" xfId="0" applyFont="1" applyFill="1" applyBorder="1" applyAlignment="1">
      <alignment horizontal="left"/>
    </xf>
    <xf numFmtId="4" fontId="12" fillId="13" borderId="19" xfId="0" applyNumberFormat="1" applyFont="1" applyFill="1" applyBorder="1" applyAlignment="1">
      <alignment horizontal="left"/>
    </xf>
    <xf numFmtId="4" fontId="0" fillId="13" borderId="19" xfId="0" applyNumberFormat="1" applyFill="1" applyBorder="1" applyAlignment="1">
      <alignment/>
    </xf>
    <xf numFmtId="0" fontId="6" fillId="13" borderId="19" xfId="0" applyFont="1" applyFill="1" applyBorder="1" applyAlignment="1">
      <alignment horizontal="center"/>
    </xf>
    <xf numFmtId="0" fontId="64" fillId="13" borderId="19" xfId="0" applyFont="1" applyFill="1" applyBorder="1" applyAlignment="1">
      <alignment horizontal="center"/>
    </xf>
    <xf numFmtId="0" fontId="12" fillId="13" borderId="19" xfId="0" applyFont="1" applyFill="1" applyBorder="1" applyAlignment="1">
      <alignment/>
    </xf>
    <xf numFmtId="0" fontId="12" fillId="13" borderId="45" xfId="0" applyFont="1" applyFill="1" applyBorder="1" applyAlignment="1">
      <alignment/>
    </xf>
    <xf numFmtId="4" fontId="0" fillId="40" borderId="10" xfId="0" applyNumberFormat="1" applyFont="1" applyFill="1" applyBorder="1" applyAlignment="1">
      <alignment/>
    </xf>
    <xf numFmtId="4" fontId="0" fillId="40" borderId="10" xfId="0" applyNumberFormat="1" applyFont="1" applyFill="1" applyBorder="1" applyAlignment="1">
      <alignment/>
    </xf>
    <xf numFmtId="4" fontId="71" fillId="40" borderId="10" xfId="0" applyNumberFormat="1" applyFont="1" applyFill="1" applyBorder="1" applyAlignment="1">
      <alignment/>
    </xf>
    <xf numFmtId="4" fontId="2" fillId="44" borderId="24" xfId="0" applyNumberFormat="1" applyFont="1" applyFill="1" applyBorder="1" applyAlignment="1">
      <alignment/>
    </xf>
    <xf numFmtId="4" fontId="19" fillId="13" borderId="10" xfId="0" applyNumberFormat="1" applyFont="1" applyFill="1" applyBorder="1" applyAlignment="1">
      <alignment/>
    </xf>
    <xf numFmtId="4" fontId="19" fillId="13" borderId="19" xfId="0" applyNumberFormat="1" applyFont="1" applyFill="1" applyBorder="1" applyAlignment="1">
      <alignment/>
    </xf>
    <xf numFmtId="4" fontId="3" fillId="13" borderId="10" xfId="0" applyNumberFormat="1" applyFont="1" applyFill="1" applyBorder="1" applyAlignment="1">
      <alignment horizontal="center"/>
    </xf>
    <xf numFmtId="4" fontId="3" fillId="13" borderId="19" xfId="0" applyNumberFormat="1" applyFont="1" applyFill="1" applyBorder="1" applyAlignment="1">
      <alignment horizontal="center"/>
    </xf>
    <xf numFmtId="4" fontId="2" fillId="44" borderId="24" xfId="0" applyNumberFormat="1" applyFont="1" applyFill="1" applyBorder="1" applyAlignment="1">
      <alignment horizontal="left"/>
    </xf>
    <xf numFmtId="4" fontId="14" fillId="44" borderId="24" xfId="0" applyNumberFormat="1" applyFont="1" applyFill="1" applyBorder="1" applyAlignment="1">
      <alignment/>
    </xf>
    <xf numFmtId="4" fontId="6" fillId="44" borderId="24" xfId="0" applyNumberFormat="1" applyFont="1" applyFill="1" applyBorder="1" applyAlignment="1">
      <alignment horizontal="right"/>
    </xf>
    <xf numFmtId="4" fontId="64" fillId="44" borderId="24" xfId="0" applyNumberFormat="1" applyFont="1" applyFill="1" applyBorder="1" applyAlignment="1">
      <alignment horizontal="right"/>
    </xf>
    <xf numFmtId="4" fontId="2" fillId="44" borderId="10" xfId="0" applyNumberFormat="1" applyFont="1" applyFill="1" applyBorder="1" applyAlignment="1">
      <alignment horizontal="left"/>
    </xf>
    <xf numFmtId="4" fontId="14" fillId="44" borderId="10" xfId="0" applyNumberFormat="1" applyFont="1" applyFill="1" applyBorder="1" applyAlignment="1">
      <alignment/>
    </xf>
    <xf numFmtId="4" fontId="6" fillId="44" borderId="10" xfId="0" applyNumberFormat="1" applyFont="1" applyFill="1" applyBorder="1" applyAlignment="1">
      <alignment horizontal="right"/>
    </xf>
    <xf numFmtId="4" fontId="64" fillId="44" borderId="10" xfId="0" applyNumberFormat="1" applyFont="1" applyFill="1" applyBorder="1" applyAlignment="1">
      <alignment horizontal="right"/>
    </xf>
    <xf numFmtId="4" fontId="67" fillId="39" borderId="10" xfId="0" applyNumberFormat="1" applyFont="1" applyFill="1" applyBorder="1" applyAlignment="1">
      <alignment/>
    </xf>
    <xf numFmtId="4" fontId="67" fillId="39" borderId="21" xfId="0" applyNumberFormat="1" applyFont="1" applyFill="1" applyBorder="1" applyAlignment="1">
      <alignment/>
    </xf>
    <xf numFmtId="4" fontId="65" fillId="39" borderId="10" xfId="0" applyNumberFormat="1" applyFont="1" applyFill="1" applyBorder="1" applyAlignment="1">
      <alignment/>
    </xf>
    <xf numFmtId="4" fontId="65" fillId="39" borderId="21" xfId="0" applyNumberFormat="1" applyFont="1" applyFill="1" applyBorder="1" applyAlignment="1">
      <alignment/>
    </xf>
    <xf numFmtId="4" fontId="2" fillId="44" borderId="39" xfId="0" applyNumberFormat="1" applyFont="1" applyFill="1" applyBorder="1" applyAlignment="1">
      <alignment/>
    </xf>
    <xf numFmtId="4" fontId="12" fillId="44" borderId="28" xfId="0" applyNumberFormat="1" applyFont="1" applyFill="1" applyBorder="1" applyAlignment="1">
      <alignment/>
    </xf>
    <xf numFmtId="4" fontId="14" fillId="35" borderId="28" xfId="0" applyNumberFormat="1" applyFont="1" applyFill="1" applyBorder="1" applyAlignment="1">
      <alignment/>
    </xf>
    <xf numFmtId="4" fontId="65" fillId="41" borderId="10" xfId="0" applyNumberFormat="1" applyFont="1" applyFill="1" applyBorder="1" applyAlignment="1">
      <alignment/>
    </xf>
    <xf numFmtId="14" fontId="3" fillId="45" borderId="0" xfId="0" applyNumberFormat="1" applyFont="1" applyFill="1" applyAlignment="1">
      <alignment/>
    </xf>
    <xf numFmtId="0" fontId="0" fillId="45" borderId="0" xfId="0" applyFill="1" applyAlignment="1">
      <alignment/>
    </xf>
    <xf numFmtId="0" fontId="3" fillId="45" borderId="0" xfId="0" applyFont="1" applyFill="1" applyAlignment="1">
      <alignment/>
    </xf>
    <xf numFmtId="3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 horizontal="right"/>
    </xf>
    <xf numFmtId="3" fontId="4" fillId="35" borderId="15" xfId="0" applyNumberFormat="1" applyFont="1" applyFill="1" applyBorder="1" applyAlignment="1">
      <alignment horizontal="left"/>
    </xf>
    <xf numFmtId="4" fontId="12" fillId="39" borderId="27" xfId="0" applyNumberFormat="1" applyFont="1" applyFill="1" applyBorder="1" applyAlignment="1">
      <alignment/>
    </xf>
    <xf numFmtId="4" fontId="12" fillId="39" borderId="21" xfId="0" applyNumberFormat="1" applyFont="1" applyFill="1" applyBorder="1" applyAlignment="1">
      <alignment/>
    </xf>
    <xf numFmtId="4" fontId="63" fillId="38" borderId="24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4" fontId="65" fillId="41" borderId="27" xfId="0" applyNumberFormat="1" applyFont="1" applyFill="1" applyBorder="1" applyAlignment="1">
      <alignment horizontal="right"/>
    </xf>
    <xf numFmtId="4" fontId="65" fillId="41" borderId="21" xfId="0" applyNumberFormat="1" applyFont="1" applyFill="1" applyBorder="1" applyAlignment="1">
      <alignment horizontal="right"/>
    </xf>
    <xf numFmtId="4" fontId="65" fillId="41" borderId="27" xfId="0" applyNumberFormat="1" applyFont="1" applyFill="1" applyBorder="1" applyAlignment="1">
      <alignment/>
    </xf>
    <xf numFmtId="4" fontId="65" fillId="41" borderId="21" xfId="0" applyNumberFormat="1" applyFont="1" applyFill="1" applyBorder="1" applyAlignment="1">
      <alignment/>
    </xf>
    <xf numFmtId="4" fontId="2" fillId="44" borderId="24" xfId="0" applyNumberFormat="1" applyFont="1" applyFill="1" applyBorder="1" applyAlignment="1">
      <alignment/>
    </xf>
    <xf numFmtId="4" fontId="12" fillId="44" borderId="10" xfId="0" applyNumberFormat="1" applyFont="1" applyFill="1" applyBorder="1" applyAlignment="1">
      <alignment/>
    </xf>
    <xf numFmtId="4" fontId="12" fillId="39" borderId="10" xfId="0" applyNumberFormat="1" applyFont="1" applyFill="1" applyBorder="1" applyAlignment="1">
      <alignment/>
    </xf>
    <xf numFmtId="4" fontId="2" fillId="39" borderId="10" xfId="0" applyNumberFormat="1" applyFont="1" applyFill="1" applyBorder="1" applyAlignment="1">
      <alignment/>
    </xf>
    <xf numFmtId="4" fontId="2" fillId="42" borderId="46" xfId="0" applyNumberFormat="1" applyFont="1" applyFill="1" applyBorder="1" applyAlignment="1">
      <alignment/>
    </xf>
    <xf numFmtId="4" fontId="2" fillId="39" borderId="21" xfId="0" applyNumberFormat="1" applyFont="1" applyFill="1" applyBorder="1" applyAlignment="1">
      <alignment/>
    </xf>
    <xf numFmtId="4" fontId="17" fillId="43" borderId="45" xfId="0" applyNumberFormat="1" applyFont="1" applyFill="1" applyBorder="1" applyAlignment="1">
      <alignment/>
    </xf>
    <xf numFmtId="4" fontId="12" fillId="35" borderId="35" xfId="0" applyNumberFormat="1" applyFont="1" applyFill="1" applyBorder="1" applyAlignment="1">
      <alignment/>
    </xf>
    <xf numFmtId="4" fontId="12" fillId="35" borderId="47" xfId="0" applyNumberFormat="1" applyFont="1" applyFill="1" applyBorder="1" applyAlignment="1">
      <alignment horizontal="right"/>
    </xf>
    <xf numFmtId="4" fontId="67" fillId="39" borderId="39" xfId="0" applyNumberFormat="1" applyFont="1" applyFill="1" applyBorder="1" applyAlignment="1">
      <alignment/>
    </xf>
    <xf numFmtId="4" fontId="67" fillId="39" borderId="28" xfId="0" applyNumberFormat="1" applyFont="1" applyFill="1" applyBorder="1" applyAlignment="1">
      <alignment/>
    </xf>
    <xf numFmtId="4" fontId="13" fillId="38" borderId="10" xfId="0" applyNumberFormat="1" applyFont="1" applyFill="1" applyBorder="1" applyAlignment="1">
      <alignment/>
    </xf>
    <xf numFmtId="4" fontId="13" fillId="38" borderId="28" xfId="0" applyNumberFormat="1" applyFont="1" applyFill="1" applyBorder="1" applyAlignment="1">
      <alignment/>
    </xf>
    <xf numFmtId="3" fontId="12" fillId="40" borderId="27" xfId="0" applyNumberFormat="1" applyFont="1" applyFill="1" applyBorder="1" applyAlignment="1">
      <alignment/>
    </xf>
    <xf numFmtId="4" fontId="12" fillId="40" borderId="27" xfId="0" applyNumberFormat="1" applyFont="1" applyFill="1" applyBorder="1" applyAlignment="1">
      <alignment/>
    </xf>
    <xf numFmtId="3" fontId="12" fillId="40" borderId="48" xfId="0" applyNumberFormat="1" applyFont="1" applyFill="1" applyBorder="1" applyAlignment="1">
      <alignment/>
    </xf>
    <xf numFmtId="190" fontId="2" fillId="33" borderId="27" xfId="0" applyNumberFormat="1" applyFont="1" applyFill="1" applyBorder="1" applyAlignment="1">
      <alignment/>
    </xf>
    <xf numFmtId="4" fontId="69" fillId="4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40" borderId="10" xfId="0" applyNumberFormat="1" applyFont="1" applyFill="1" applyBorder="1" applyAlignment="1">
      <alignment/>
    </xf>
    <xf numFmtId="4" fontId="69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right"/>
    </xf>
    <xf numFmtId="4" fontId="6" fillId="0" borderId="27" xfId="0" applyNumberFormat="1" applyFont="1" applyFill="1" applyBorder="1" applyAlignment="1">
      <alignment/>
    </xf>
    <xf numFmtId="17" fontId="0" fillId="0" borderId="0" xfId="0" applyNumberFormat="1" applyAlignment="1">
      <alignment/>
    </xf>
    <xf numFmtId="4" fontId="2" fillId="33" borderId="27" xfId="0" applyNumberFormat="1" applyFont="1" applyFill="1" applyBorder="1" applyAlignment="1">
      <alignment/>
    </xf>
    <xf numFmtId="4" fontId="2" fillId="34" borderId="27" xfId="0" applyNumberFormat="1" applyFont="1" applyFill="1" applyBorder="1" applyAlignment="1">
      <alignment/>
    </xf>
    <xf numFmtId="4" fontId="12" fillId="39" borderId="48" xfId="0" applyNumberFormat="1" applyFont="1" applyFill="1" applyBorder="1" applyAlignment="1">
      <alignment/>
    </xf>
    <xf numFmtId="4" fontId="62" fillId="40" borderId="10" xfId="0" applyNumberFormat="1" applyFont="1" applyFill="1" applyBorder="1" applyAlignment="1">
      <alignment/>
    </xf>
    <xf numFmtId="4" fontId="62" fillId="40" borderId="27" xfId="0" applyNumberFormat="1" applyFont="1" applyFill="1" applyBorder="1" applyAlignment="1">
      <alignment/>
    </xf>
    <xf numFmtId="4" fontId="62" fillId="40" borderId="27" xfId="0" applyNumberFormat="1" applyFont="1" applyFill="1" applyBorder="1" applyAlignment="1">
      <alignment horizontal="right"/>
    </xf>
    <xf numFmtId="4" fontId="72" fillId="40" borderId="27" xfId="0" applyNumberFormat="1" applyFont="1" applyFill="1" applyBorder="1" applyAlignment="1">
      <alignment/>
    </xf>
    <xf numFmtId="4" fontId="62" fillId="40" borderId="27" xfId="0" applyNumberFormat="1" applyFont="1" applyFill="1" applyBorder="1" applyAlignment="1">
      <alignment/>
    </xf>
    <xf numFmtId="1" fontId="65" fillId="0" borderId="33" xfId="0" applyNumberFormat="1" applyFont="1" applyFill="1" applyBorder="1" applyAlignment="1">
      <alignment/>
    </xf>
    <xf numFmtId="0" fontId="65" fillId="0" borderId="33" xfId="0" applyNumberFormat="1" applyFont="1" applyFill="1" applyBorder="1" applyAlignment="1">
      <alignment/>
    </xf>
    <xf numFmtId="2" fontId="62" fillId="0" borderId="10" xfId="0" applyNumberFormat="1" applyFont="1" applyFill="1" applyBorder="1" applyAlignment="1">
      <alignment/>
    </xf>
    <xf numFmtId="0" fontId="15" fillId="46" borderId="49" xfId="0" applyFont="1" applyFill="1" applyBorder="1" applyAlignment="1">
      <alignment horizontal="center"/>
    </xf>
    <xf numFmtId="0" fontId="15" fillId="46" borderId="0" xfId="0" applyFont="1" applyFill="1" applyBorder="1" applyAlignment="1">
      <alignment horizontal="center"/>
    </xf>
    <xf numFmtId="0" fontId="3" fillId="13" borderId="30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0" fillId="36" borderId="50" xfId="0" applyFill="1" applyBorder="1" applyAlignment="1">
      <alignment horizontal="center"/>
    </xf>
    <xf numFmtId="0" fontId="0" fillId="0" borderId="51" xfId="0" applyBorder="1" applyAlignment="1">
      <alignment/>
    </xf>
    <xf numFmtId="0" fontId="14" fillId="0" borderId="15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2" fillId="44" borderId="25" xfId="0" applyFont="1" applyFill="1" applyBorder="1" applyAlignment="1">
      <alignment horizontal="left"/>
    </xf>
    <xf numFmtId="0" fontId="2" fillId="44" borderId="24" xfId="0" applyFont="1" applyFill="1" applyBorder="1" applyAlignment="1">
      <alignment horizontal="left"/>
    </xf>
    <xf numFmtId="0" fontId="2" fillId="44" borderId="15" xfId="0" applyFont="1" applyFill="1" applyBorder="1" applyAlignment="1">
      <alignment horizontal="left"/>
    </xf>
    <xf numFmtId="0" fontId="2" fillId="44" borderId="10" xfId="0" applyFont="1" applyFill="1" applyBorder="1" applyAlignment="1">
      <alignment horizontal="left"/>
    </xf>
    <xf numFmtId="0" fontId="3" fillId="13" borderId="15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3" fillId="13" borderId="18" xfId="0" applyFont="1" applyFill="1" applyBorder="1" applyAlignment="1">
      <alignment horizontal="center"/>
    </xf>
    <xf numFmtId="0" fontId="3" fillId="13" borderId="19" xfId="0" applyFont="1" applyFill="1" applyBorder="1" applyAlignment="1">
      <alignment horizontal="center"/>
    </xf>
    <xf numFmtId="0" fontId="3" fillId="13" borderId="52" xfId="0" applyFont="1" applyFill="1" applyBorder="1" applyAlignment="1">
      <alignment horizontal="center"/>
    </xf>
    <xf numFmtId="0" fontId="3" fillId="13" borderId="24" xfId="0" applyFont="1" applyFill="1" applyBorder="1" applyAlignment="1">
      <alignment horizontal="center"/>
    </xf>
    <xf numFmtId="0" fontId="3" fillId="13" borderId="26" xfId="0" applyFont="1" applyFill="1" applyBorder="1" applyAlignment="1">
      <alignment horizontal="center"/>
    </xf>
    <xf numFmtId="0" fontId="3" fillId="13" borderId="53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9"/>
  <sheetViews>
    <sheetView tabSelected="1" view="pageBreakPreview" zoomScaleSheetLayoutView="100" zoomScalePageLayoutView="0" workbookViewId="0" topLeftCell="B131">
      <selection activeCell="H13" sqref="H13"/>
    </sheetView>
  </sheetViews>
  <sheetFormatPr defaultColWidth="9.00390625" defaultRowHeight="12.75"/>
  <cols>
    <col min="1" max="1" width="4.00390625" style="0" hidden="1" customWidth="1"/>
    <col min="2" max="2" width="17.125" style="0" customWidth="1"/>
    <col min="3" max="3" width="37.75390625" style="0" bestFit="1" customWidth="1"/>
    <col min="4" max="4" width="0.2421875" style="0" hidden="1" customWidth="1"/>
    <col min="5" max="6" width="10.125" style="0" bestFit="1" customWidth="1"/>
    <col min="7" max="7" width="10.75390625" style="0" bestFit="1" customWidth="1"/>
    <col min="8" max="8" width="10.375" style="0" bestFit="1" customWidth="1"/>
    <col min="9" max="9" width="10.375" style="0" customWidth="1"/>
    <col min="10" max="11" width="9.875" style="0" bestFit="1" customWidth="1"/>
    <col min="12" max="12" width="9.375" style="0" bestFit="1" customWidth="1"/>
  </cols>
  <sheetData>
    <row r="1" spans="1:11" ht="21" thickBot="1">
      <c r="A1" s="365" t="s">
        <v>221</v>
      </c>
      <c r="B1" s="365"/>
      <c r="C1" s="365"/>
      <c r="D1" s="366"/>
      <c r="E1" s="365"/>
      <c r="F1" s="365"/>
      <c r="G1" s="365"/>
      <c r="H1" s="365"/>
      <c r="I1" s="365"/>
      <c r="J1" s="365"/>
      <c r="K1" s="7" t="s">
        <v>83</v>
      </c>
    </row>
    <row r="2" spans="1:11" ht="12.75" customHeight="1">
      <c r="A2" s="369"/>
      <c r="B2" s="235" t="s">
        <v>105</v>
      </c>
      <c r="C2" s="367" t="s">
        <v>96</v>
      </c>
      <c r="D2" s="240" t="s">
        <v>132</v>
      </c>
      <c r="E2" s="234" t="s">
        <v>97</v>
      </c>
      <c r="F2" s="234" t="s">
        <v>97</v>
      </c>
      <c r="G2" s="234" t="s">
        <v>36</v>
      </c>
      <c r="H2" s="236" t="s">
        <v>143</v>
      </c>
      <c r="I2" s="234" t="s">
        <v>98</v>
      </c>
      <c r="J2" s="237" t="s">
        <v>98</v>
      </c>
      <c r="K2" s="238" t="s">
        <v>112</v>
      </c>
    </row>
    <row r="3" spans="1:11" ht="12.75" customHeight="1">
      <c r="A3" s="370"/>
      <c r="B3" s="239" t="s">
        <v>106</v>
      </c>
      <c r="C3" s="368"/>
      <c r="D3" s="240">
        <v>2011</v>
      </c>
      <c r="E3" s="215">
        <v>2021</v>
      </c>
      <c r="F3" s="215">
        <v>2022</v>
      </c>
      <c r="G3" s="215" t="s">
        <v>107</v>
      </c>
      <c r="H3" s="241">
        <v>2023</v>
      </c>
      <c r="I3" s="215" t="s">
        <v>107</v>
      </c>
      <c r="J3" s="242" t="s">
        <v>107</v>
      </c>
      <c r="K3" s="243" t="s">
        <v>107</v>
      </c>
    </row>
    <row r="4" spans="1:15" ht="13.5" thickBot="1">
      <c r="A4" s="16"/>
      <c r="B4" s="244">
        <v>110</v>
      </c>
      <c r="C4" s="245" t="s">
        <v>5</v>
      </c>
      <c r="D4" s="216" t="s">
        <v>113</v>
      </c>
      <c r="E4" s="216" t="s">
        <v>113</v>
      </c>
      <c r="F4" s="216" t="s">
        <v>113</v>
      </c>
      <c r="G4" s="216">
        <v>2023</v>
      </c>
      <c r="H4" s="246" t="s">
        <v>113</v>
      </c>
      <c r="I4" s="216">
        <v>2024</v>
      </c>
      <c r="J4" s="247">
        <v>2025</v>
      </c>
      <c r="K4" s="248">
        <v>2026</v>
      </c>
      <c r="N4" s="353"/>
      <c r="O4" s="353"/>
    </row>
    <row r="5" spans="1:12" ht="12.75">
      <c r="A5" s="17"/>
      <c r="B5" s="82">
        <v>111003</v>
      </c>
      <c r="C5" s="83" t="s">
        <v>51</v>
      </c>
      <c r="D5" s="84">
        <f aca="true" t="shared" si="0" ref="D5:K5">SUM(D6:D9)</f>
        <v>0</v>
      </c>
      <c r="E5" s="85">
        <f t="shared" si="0"/>
        <v>292199.52999999997</v>
      </c>
      <c r="F5" s="154">
        <f t="shared" si="0"/>
        <v>322804.30999999994</v>
      </c>
      <c r="G5" s="154">
        <f t="shared" si="0"/>
        <v>330000</v>
      </c>
      <c r="H5" s="154">
        <f t="shared" si="0"/>
        <v>338000</v>
      </c>
      <c r="I5" s="154">
        <f t="shared" si="0"/>
        <v>339151</v>
      </c>
      <c r="J5" s="154">
        <f t="shared" si="0"/>
        <v>345000</v>
      </c>
      <c r="K5" s="154">
        <f t="shared" si="0"/>
        <v>365000</v>
      </c>
      <c r="L5" s="325"/>
    </row>
    <row r="6" spans="1:13" ht="12.75">
      <c r="A6" s="15"/>
      <c r="B6" s="23" t="s">
        <v>59</v>
      </c>
      <c r="C6" s="8" t="s">
        <v>0</v>
      </c>
      <c r="D6" s="42"/>
      <c r="E6" s="179">
        <v>67205.89</v>
      </c>
      <c r="F6" s="348">
        <v>76997.55</v>
      </c>
      <c r="G6" s="197">
        <v>75900</v>
      </c>
      <c r="H6" s="165">
        <v>78000</v>
      </c>
      <c r="I6" s="315">
        <v>78005</v>
      </c>
      <c r="J6" s="315">
        <v>79350</v>
      </c>
      <c r="K6" s="315">
        <v>83950</v>
      </c>
      <c r="L6" s="362"/>
      <c r="M6" s="363"/>
    </row>
    <row r="7" spans="1:13" ht="12.75">
      <c r="A7" s="15"/>
      <c r="B7" s="24" t="s">
        <v>60</v>
      </c>
      <c r="C7" s="8" t="s">
        <v>1</v>
      </c>
      <c r="D7" s="42"/>
      <c r="E7" s="179">
        <v>93714.86</v>
      </c>
      <c r="F7" s="348">
        <v>100544.82</v>
      </c>
      <c r="G7" s="197">
        <v>105600</v>
      </c>
      <c r="H7" s="165">
        <v>108000</v>
      </c>
      <c r="I7" s="315">
        <v>108528</v>
      </c>
      <c r="J7" s="315">
        <v>110400</v>
      </c>
      <c r="K7" s="315">
        <v>116800</v>
      </c>
      <c r="L7" s="362"/>
      <c r="M7" s="363"/>
    </row>
    <row r="8" spans="1:11" ht="12.75">
      <c r="A8" s="15"/>
      <c r="B8" s="24" t="s">
        <v>61</v>
      </c>
      <c r="C8" s="8" t="s">
        <v>2</v>
      </c>
      <c r="D8" s="42"/>
      <c r="E8" s="179">
        <v>116668.8</v>
      </c>
      <c r="F8" s="348">
        <v>129121.72</v>
      </c>
      <c r="G8" s="197">
        <v>132000</v>
      </c>
      <c r="H8" s="165">
        <v>135000</v>
      </c>
      <c r="I8" s="315">
        <v>135660</v>
      </c>
      <c r="J8" s="315">
        <v>138000</v>
      </c>
      <c r="K8" s="315">
        <v>146000</v>
      </c>
    </row>
    <row r="9" spans="1:11" ht="12.75">
      <c r="A9" s="15"/>
      <c r="B9" s="24" t="s">
        <v>62</v>
      </c>
      <c r="C9" s="8" t="s">
        <v>3</v>
      </c>
      <c r="D9" s="42"/>
      <c r="E9" s="179">
        <v>14609.98</v>
      </c>
      <c r="F9" s="348">
        <v>16140.22</v>
      </c>
      <c r="G9" s="197">
        <v>16500</v>
      </c>
      <c r="H9" s="165">
        <v>17000</v>
      </c>
      <c r="I9" s="315">
        <v>16958</v>
      </c>
      <c r="J9" s="315">
        <v>17250</v>
      </c>
      <c r="K9" s="315">
        <v>18250</v>
      </c>
    </row>
    <row r="10" spans="1:11" ht="12.75">
      <c r="A10" s="18"/>
      <c r="B10" s="222">
        <v>120</v>
      </c>
      <c r="C10" s="223" t="s">
        <v>4</v>
      </c>
      <c r="D10" s="224">
        <f aca="true" t="shared" si="1" ref="D10:K10">SUM(D11:D13)</f>
        <v>0</v>
      </c>
      <c r="E10" s="225">
        <f>SUM(E11:E13)</f>
        <v>46608.53</v>
      </c>
      <c r="F10" s="225">
        <f>SUM(F11:F13)</f>
        <v>44820.979999999996</v>
      </c>
      <c r="G10" s="117">
        <f>SUM(G11:G13)</f>
        <v>44585</v>
      </c>
      <c r="H10" s="155">
        <f>SUM(H11:H13)</f>
        <v>45059.04000000001</v>
      </c>
      <c r="I10" s="354">
        <f t="shared" si="1"/>
        <v>63675</v>
      </c>
      <c r="J10" s="53">
        <f t="shared" si="1"/>
        <v>63528.41</v>
      </c>
      <c r="K10" s="53">
        <f t="shared" si="1"/>
        <v>63528.41</v>
      </c>
    </row>
    <row r="11" spans="1:11" ht="12.75">
      <c r="A11" s="15"/>
      <c r="B11" s="35">
        <v>121001</v>
      </c>
      <c r="C11" s="8" t="s">
        <v>6</v>
      </c>
      <c r="D11" s="42"/>
      <c r="E11" s="179">
        <v>28748.31</v>
      </c>
      <c r="F11" s="199">
        <v>28537.42</v>
      </c>
      <c r="G11" s="358">
        <v>28445</v>
      </c>
      <c r="H11" s="165">
        <v>28890.04</v>
      </c>
      <c r="I11" s="328">
        <v>42595</v>
      </c>
      <c r="J11" s="329">
        <v>42595</v>
      </c>
      <c r="K11" s="329">
        <v>42595</v>
      </c>
    </row>
    <row r="12" spans="1:11" ht="12.75">
      <c r="A12" s="15"/>
      <c r="B12" s="35">
        <v>121002</v>
      </c>
      <c r="C12" s="8" t="s">
        <v>7</v>
      </c>
      <c r="D12" s="42"/>
      <c r="E12" s="179">
        <v>17415.38</v>
      </c>
      <c r="F12" s="348">
        <v>15798.79</v>
      </c>
      <c r="G12" s="197">
        <v>15685</v>
      </c>
      <c r="H12" s="165">
        <v>15586.09</v>
      </c>
      <c r="I12" s="315">
        <v>20447</v>
      </c>
      <c r="J12" s="315">
        <v>20447</v>
      </c>
      <c r="K12" s="315">
        <v>20447</v>
      </c>
    </row>
    <row r="13" spans="1:11" ht="12.75">
      <c r="A13" s="15"/>
      <c r="B13" s="35">
        <v>121003</v>
      </c>
      <c r="C13" s="8" t="s">
        <v>8</v>
      </c>
      <c r="D13" s="42"/>
      <c r="E13" s="179">
        <v>444.84</v>
      </c>
      <c r="F13" s="348">
        <v>484.77</v>
      </c>
      <c r="G13" s="197">
        <v>455</v>
      </c>
      <c r="H13" s="165">
        <v>582.91</v>
      </c>
      <c r="I13" s="315">
        <v>633</v>
      </c>
      <c r="J13" s="315">
        <v>486.41</v>
      </c>
      <c r="K13" s="315">
        <v>486.41</v>
      </c>
    </row>
    <row r="14" spans="1:11" ht="12.75">
      <c r="A14" s="18"/>
      <c r="B14" s="25">
        <v>130</v>
      </c>
      <c r="C14" s="1" t="s">
        <v>9</v>
      </c>
      <c r="D14" s="69">
        <f aca="true" t="shared" si="2" ref="D14:K14">SUM(D15:D19)</f>
        <v>0</v>
      </c>
      <c r="E14" s="225">
        <f>SUM(E15:E19)</f>
        <v>27431.01</v>
      </c>
      <c r="F14" s="52">
        <f>SUM(F15:F19)</f>
        <v>28107.08</v>
      </c>
      <c r="G14" s="117">
        <f>SUM(G15:G19)</f>
        <v>35640</v>
      </c>
      <c r="H14" s="155">
        <f>SUM(H15:H19)</f>
        <v>34056.21</v>
      </c>
      <c r="I14" s="354">
        <f t="shared" si="2"/>
        <v>35700</v>
      </c>
      <c r="J14" s="53">
        <f t="shared" si="2"/>
        <v>35700</v>
      </c>
      <c r="K14" s="53">
        <f t="shared" si="2"/>
        <v>35700</v>
      </c>
    </row>
    <row r="15" spans="1:11" ht="12.75">
      <c r="A15" s="15"/>
      <c r="B15" s="35">
        <v>133001</v>
      </c>
      <c r="C15" s="8" t="s">
        <v>10</v>
      </c>
      <c r="D15" s="42"/>
      <c r="E15" s="179">
        <v>494.45</v>
      </c>
      <c r="F15" s="199">
        <v>556.79</v>
      </c>
      <c r="G15" s="358">
        <v>500</v>
      </c>
      <c r="H15" s="165">
        <v>483.07</v>
      </c>
      <c r="I15" s="108">
        <v>1400</v>
      </c>
      <c r="J15" s="142">
        <v>1400</v>
      </c>
      <c r="K15" s="142">
        <v>1400</v>
      </c>
    </row>
    <row r="16" spans="1:11" ht="12.75">
      <c r="A16" s="15"/>
      <c r="B16" s="35">
        <v>133003</v>
      </c>
      <c r="C16" s="8" t="s">
        <v>11</v>
      </c>
      <c r="D16" s="42"/>
      <c r="E16" s="179"/>
      <c r="F16" s="198"/>
      <c r="G16" s="343"/>
      <c r="H16" s="165"/>
      <c r="I16" s="322"/>
      <c r="J16" s="143"/>
      <c r="K16" s="143"/>
    </row>
    <row r="17" spans="1:11" ht="12.75">
      <c r="A17" s="15"/>
      <c r="B17" s="23" t="s">
        <v>63</v>
      </c>
      <c r="C17" s="8" t="s">
        <v>12</v>
      </c>
      <c r="D17" s="42"/>
      <c r="E17" s="179">
        <v>214.4</v>
      </c>
      <c r="F17" s="350">
        <v>321.95</v>
      </c>
      <c r="G17" s="358">
        <v>300</v>
      </c>
      <c r="H17" s="165">
        <v>265.3</v>
      </c>
      <c r="I17" s="108">
        <v>300</v>
      </c>
      <c r="J17" s="142">
        <v>300</v>
      </c>
      <c r="K17" s="142">
        <v>300</v>
      </c>
    </row>
    <row r="18" spans="1:11" ht="12.75">
      <c r="A18" s="15"/>
      <c r="B18" s="23" t="s">
        <v>64</v>
      </c>
      <c r="C18" s="8" t="s">
        <v>195</v>
      </c>
      <c r="D18" s="42"/>
      <c r="E18" s="179">
        <v>19110.16</v>
      </c>
      <c r="F18" s="351">
        <v>17010.34</v>
      </c>
      <c r="G18" s="359">
        <v>20840</v>
      </c>
      <c r="H18" s="165">
        <v>21055.84</v>
      </c>
      <c r="I18" s="326">
        <v>20000</v>
      </c>
      <c r="J18" s="327">
        <v>20000</v>
      </c>
      <c r="K18" s="327">
        <v>20000</v>
      </c>
    </row>
    <row r="19" spans="1:11" ht="12.75">
      <c r="A19" s="15"/>
      <c r="B19" s="23" t="s">
        <v>80</v>
      </c>
      <c r="C19" s="10" t="s">
        <v>81</v>
      </c>
      <c r="D19" s="70"/>
      <c r="E19" s="179">
        <v>7612</v>
      </c>
      <c r="F19" s="199">
        <v>10218</v>
      </c>
      <c r="G19" s="358">
        <v>14000</v>
      </c>
      <c r="H19" s="165">
        <v>12252</v>
      </c>
      <c r="I19" s="108">
        <v>14000</v>
      </c>
      <c r="J19" s="142">
        <v>14000</v>
      </c>
      <c r="K19" s="142">
        <v>14000</v>
      </c>
    </row>
    <row r="20" spans="1:12" ht="12.75">
      <c r="A20" s="18"/>
      <c r="B20" s="25">
        <v>210</v>
      </c>
      <c r="C20" s="1" t="s">
        <v>13</v>
      </c>
      <c r="D20" s="69">
        <f aca="true" t="shared" si="3" ref="D20:K20">SUM(D21:D27)</f>
        <v>0</v>
      </c>
      <c r="E20" s="226">
        <f>SUM(E21:E27)</f>
        <v>4346.599999999999</v>
      </c>
      <c r="F20" s="52">
        <f>SUM(F21:F27)</f>
        <v>2358.78</v>
      </c>
      <c r="G20" s="117">
        <f>SUM(G21:G27)</f>
        <v>2029.8</v>
      </c>
      <c r="H20" s="155">
        <f>SUM(H21:H27)</f>
        <v>2267.94</v>
      </c>
      <c r="I20" s="354">
        <f t="shared" si="3"/>
        <v>4937</v>
      </c>
      <c r="J20" s="53">
        <f t="shared" si="3"/>
        <v>4937</v>
      </c>
      <c r="K20" s="53">
        <f t="shared" si="3"/>
        <v>4937</v>
      </c>
      <c r="L20" s="78"/>
    </row>
    <row r="21" spans="1:11" ht="12.75">
      <c r="A21" s="18"/>
      <c r="B21" s="29" t="s">
        <v>108</v>
      </c>
      <c r="C21" s="10" t="s">
        <v>79</v>
      </c>
      <c r="D21" s="70"/>
      <c r="E21" s="179">
        <v>1236.88</v>
      </c>
      <c r="F21" s="199">
        <v>1236.88</v>
      </c>
      <c r="G21" s="358">
        <v>1237</v>
      </c>
      <c r="H21" s="165">
        <v>1326.86</v>
      </c>
      <c r="I21" s="108">
        <v>1237</v>
      </c>
      <c r="J21" s="142">
        <v>1237</v>
      </c>
      <c r="K21" s="142">
        <v>1237</v>
      </c>
    </row>
    <row r="22" spans="1:11" ht="12.75">
      <c r="A22" s="18"/>
      <c r="B22" s="24" t="s">
        <v>109</v>
      </c>
      <c r="C22" s="8" t="s">
        <v>56</v>
      </c>
      <c r="D22" s="42"/>
      <c r="E22" s="179">
        <v>2508.95</v>
      </c>
      <c r="F22" s="199">
        <v>622.25</v>
      </c>
      <c r="G22" s="358">
        <v>473.5</v>
      </c>
      <c r="H22" s="165">
        <v>638.78</v>
      </c>
      <c r="I22" s="322">
        <v>2000</v>
      </c>
      <c r="J22" s="323">
        <v>2000</v>
      </c>
      <c r="K22" s="323">
        <v>2000</v>
      </c>
    </row>
    <row r="23" spans="1:11" ht="12.75">
      <c r="A23" s="18"/>
      <c r="B23" s="24" t="s">
        <v>168</v>
      </c>
      <c r="C23" s="8" t="s">
        <v>169</v>
      </c>
      <c r="D23" s="42"/>
      <c r="E23" s="179">
        <v>185.97</v>
      </c>
      <c r="F23" s="198"/>
      <c r="G23" s="344"/>
      <c r="H23" s="165"/>
      <c r="I23" s="322"/>
      <c r="J23" s="323"/>
      <c r="K23" s="323"/>
    </row>
    <row r="24" spans="1:11" ht="12.75">
      <c r="A24" s="15"/>
      <c r="B24" s="24" t="s">
        <v>58</v>
      </c>
      <c r="C24" s="8" t="s">
        <v>14</v>
      </c>
      <c r="D24" s="42"/>
      <c r="E24" s="179">
        <v>36</v>
      </c>
      <c r="F24" s="199">
        <v>234.85</v>
      </c>
      <c r="G24" s="358">
        <v>180</v>
      </c>
      <c r="H24" s="165">
        <v>163</v>
      </c>
      <c r="I24" s="322">
        <v>200</v>
      </c>
      <c r="J24" s="323">
        <v>200</v>
      </c>
      <c r="K24" s="323">
        <v>200</v>
      </c>
    </row>
    <row r="25" spans="1:11" ht="12.75">
      <c r="A25" s="15"/>
      <c r="B25" s="24" t="s">
        <v>102</v>
      </c>
      <c r="C25" s="8" t="s">
        <v>101</v>
      </c>
      <c r="D25" s="42"/>
      <c r="E25" s="179"/>
      <c r="F25" s="198"/>
      <c r="G25" s="344"/>
      <c r="H25" s="165"/>
      <c r="I25" s="322">
        <v>1500</v>
      </c>
      <c r="J25" s="323">
        <v>1500</v>
      </c>
      <c r="K25" s="323">
        <v>1500</v>
      </c>
    </row>
    <row r="26" spans="1:11" ht="12.75">
      <c r="A26" s="15"/>
      <c r="B26" s="24" t="s">
        <v>99</v>
      </c>
      <c r="C26" s="8" t="s">
        <v>100</v>
      </c>
      <c r="D26" s="42"/>
      <c r="E26" s="179"/>
      <c r="F26" s="198"/>
      <c r="G26" s="344"/>
      <c r="H26" s="165"/>
      <c r="I26" s="322"/>
      <c r="J26" s="323"/>
      <c r="K26" s="323"/>
    </row>
    <row r="27" spans="1:11" ht="12.75">
      <c r="A27" s="15"/>
      <c r="B27" s="24" t="s">
        <v>65</v>
      </c>
      <c r="C27" s="8" t="s">
        <v>15</v>
      </c>
      <c r="D27" s="42"/>
      <c r="E27" s="179">
        <v>378.8</v>
      </c>
      <c r="F27" s="199">
        <v>264.8</v>
      </c>
      <c r="G27" s="358">
        <v>139.3</v>
      </c>
      <c r="H27" s="165">
        <v>139.3</v>
      </c>
      <c r="I27" s="108"/>
      <c r="J27" s="142"/>
      <c r="K27" s="142"/>
    </row>
    <row r="28" spans="1:11" ht="12.75">
      <c r="A28" s="18"/>
      <c r="B28" s="25">
        <v>220</v>
      </c>
      <c r="C28" s="1" t="s">
        <v>16</v>
      </c>
      <c r="D28" s="69">
        <f aca="true" t="shared" si="4" ref="D28:K28">SUM(D36+D38+D68+D72)</f>
        <v>0</v>
      </c>
      <c r="E28" s="226">
        <f t="shared" si="4"/>
        <v>29805.35</v>
      </c>
      <c r="F28" s="52">
        <f t="shared" si="4"/>
        <v>40276.61</v>
      </c>
      <c r="G28" s="346">
        <f t="shared" si="4"/>
        <v>38391.2</v>
      </c>
      <c r="H28" s="155">
        <f t="shared" si="4"/>
        <v>36673.17</v>
      </c>
      <c r="I28" s="354">
        <f t="shared" si="4"/>
        <v>53222</v>
      </c>
      <c r="J28" s="53">
        <f t="shared" si="4"/>
        <v>52002</v>
      </c>
      <c r="K28" s="53">
        <f t="shared" si="4"/>
        <v>52002</v>
      </c>
    </row>
    <row r="29" spans="1:11" ht="12.75">
      <c r="A29" s="15"/>
      <c r="B29" s="24" t="s">
        <v>214</v>
      </c>
      <c r="C29" s="8" t="s">
        <v>17</v>
      </c>
      <c r="D29" s="42"/>
      <c r="E29" s="179">
        <v>230</v>
      </c>
      <c r="F29" s="199">
        <v>305</v>
      </c>
      <c r="G29" s="358">
        <v>250</v>
      </c>
      <c r="H29" s="165">
        <v>140</v>
      </c>
      <c r="I29" s="108">
        <v>150</v>
      </c>
      <c r="J29" s="142">
        <v>250</v>
      </c>
      <c r="K29" s="142">
        <v>250</v>
      </c>
    </row>
    <row r="30" spans="1:11" ht="12.75">
      <c r="A30" s="15"/>
      <c r="B30" s="24" t="s">
        <v>215</v>
      </c>
      <c r="C30" s="8" t="s">
        <v>18</v>
      </c>
      <c r="D30" s="42"/>
      <c r="E30" s="179">
        <v>965</v>
      </c>
      <c r="F30" s="199">
        <v>1295</v>
      </c>
      <c r="G30" s="358">
        <v>1000</v>
      </c>
      <c r="H30" s="165">
        <v>1010</v>
      </c>
      <c r="I30" s="108">
        <v>1000</v>
      </c>
      <c r="J30" s="142">
        <v>1000</v>
      </c>
      <c r="K30" s="142">
        <v>1000</v>
      </c>
    </row>
    <row r="31" spans="1:11" ht="12.75">
      <c r="A31" s="15"/>
      <c r="B31" s="24" t="s">
        <v>216</v>
      </c>
      <c r="C31" s="8" t="s">
        <v>50</v>
      </c>
      <c r="D31" s="42"/>
      <c r="E31" s="179">
        <v>476</v>
      </c>
      <c r="F31" s="199">
        <v>524</v>
      </c>
      <c r="G31" s="358">
        <v>500</v>
      </c>
      <c r="H31" s="165">
        <v>600</v>
      </c>
      <c r="I31" s="108">
        <v>500</v>
      </c>
      <c r="J31" s="142">
        <v>500</v>
      </c>
      <c r="K31" s="142">
        <v>500</v>
      </c>
    </row>
    <row r="32" spans="1:11" ht="12.75">
      <c r="A32" s="15"/>
      <c r="B32" s="24" t="s">
        <v>217</v>
      </c>
      <c r="C32" s="8" t="s">
        <v>19</v>
      </c>
      <c r="D32" s="42"/>
      <c r="E32" s="179">
        <v>157</v>
      </c>
      <c r="F32" s="199">
        <v>147</v>
      </c>
      <c r="G32" s="358">
        <v>150</v>
      </c>
      <c r="H32" s="165">
        <v>144</v>
      </c>
      <c r="I32" s="108">
        <v>150</v>
      </c>
      <c r="J32" s="142">
        <v>150</v>
      </c>
      <c r="K32" s="142">
        <v>150</v>
      </c>
    </row>
    <row r="33" spans="1:12" ht="12.75">
      <c r="A33" s="15"/>
      <c r="B33" s="24" t="s">
        <v>218</v>
      </c>
      <c r="C33" s="8" t="s">
        <v>148</v>
      </c>
      <c r="D33" s="42"/>
      <c r="E33" s="179">
        <v>10</v>
      </c>
      <c r="F33" s="199">
        <v>4</v>
      </c>
      <c r="G33" s="358">
        <v>10</v>
      </c>
      <c r="H33" s="165">
        <v>2</v>
      </c>
      <c r="I33" s="108">
        <v>10</v>
      </c>
      <c r="J33" s="142">
        <v>10</v>
      </c>
      <c r="K33" s="142">
        <v>10</v>
      </c>
      <c r="L33" s="5"/>
    </row>
    <row r="34" spans="1:11" ht="12.75">
      <c r="A34" s="15"/>
      <c r="B34" s="24" t="s">
        <v>219</v>
      </c>
      <c r="C34" s="8" t="s">
        <v>20</v>
      </c>
      <c r="D34" s="42"/>
      <c r="E34" s="179">
        <v>30</v>
      </c>
      <c r="F34" s="199">
        <v>20</v>
      </c>
      <c r="G34" s="358">
        <v>30</v>
      </c>
      <c r="H34" s="196">
        <v>50</v>
      </c>
      <c r="I34" s="108">
        <v>30</v>
      </c>
      <c r="J34" s="142">
        <v>30</v>
      </c>
      <c r="K34" s="142">
        <v>30</v>
      </c>
    </row>
    <row r="35" spans="1:11" ht="12.75">
      <c r="A35" s="15"/>
      <c r="B35" s="24" t="s">
        <v>220</v>
      </c>
      <c r="C35" s="8" t="s">
        <v>52</v>
      </c>
      <c r="D35" s="42"/>
      <c r="E35" s="179"/>
      <c r="F35" s="198"/>
      <c r="G35" s="253"/>
      <c r="H35" s="165"/>
      <c r="I35" s="108"/>
      <c r="J35" s="142"/>
      <c r="K35" s="142"/>
    </row>
    <row r="36" spans="1:11" ht="12.75">
      <c r="A36" s="15"/>
      <c r="B36" s="36">
        <v>221</v>
      </c>
      <c r="C36" s="3" t="s">
        <v>53</v>
      </c>
      <c r="D36" s="54">
        <f aca="true" t="shared" si="5" ref="D36:K36">SUM(D29:D35)</f>
        <v>0</v>
      </c>
      <c r="E36" s="227">
        <f>SUM(E29:E35)</f>
        <v>1868</v>
      </c>
      <c r="F36" s="54">
        <f>SUM(F29:F35)</f>
        <v>2295</v>
      </c>
      <c r="G36" s="118">
        <f>SUM(G29:G35)</f>
        <v>1940</v>
      </c>
      <c r="H36" s="156">
        <f>SUM(H29:H35)</f>
        <v>1946</v>
      </c>
      <c r="I36" s="107">
        <f t="shared" si="5"/>
        <v>1840</v>
      </c>
      <c r="J36" s="55">
        <f t="shared" si="5"/>
        <v>1940</v>
      </c>
      <c r="K36" s="55">
        <f t="shared" si="5"/>
        <v>1940</v>
      </c>
    </row>
    <row r="37" spans="1:11" ht="12.75">
      <c r="A37" s="15"/>
      <c r="B37" s="24" t="s">
        <v>24</v>
      </c>
      <c r="C37" s="8" t="s">
        <v>21</v>
      </c>
      <c r="D37" s="42"/>
      <c r="E37" s="228"/>
      <c r="F37" s="199"/>
      <c r="G37" s="343"/>
      <c r="H37" s="166"/>
      <c r="I37" s="322"/>
      <c r="J37" s="143"/>
      <c r="K37" s="143"/>
    </row>
    <row r="38" spans="1:11" ht="12.75">
      <c r="A38" s="15"/>
      <c r="B38" s="37">
        <v>222</v>
      </c>
      <c r="C38" s="4" t="s">
        <v>53</v>
      </c>
      <c r="D38" s="71">
        <f>SUM(D37)</f>
        <v>0</v>
      </c>
      <c r="E38" s="227">
        <f>SUM(E37)</f>
        <v>0</v>
      </c>
      <c r="F38" s="54">
        <f>SUM(F37)</f>
        <v>0</v>
      </c>
      <c r="G38" s="119">
        <f>SUM(G37)</f>
        <v>0</v>
      </c>
      <c r="H38" s="156"/>
      <c r="I38" s="355">
        <f>SUM(I37)</f>
        <v>0</v>
      </c>
      <c r="J38" s="56">
        <f>SUM(J37)</f>
        <v>0</v>
      </c>
      <c r="K38" s="56">
        <f>SUM(K37)</f>
        <v>0</v>
      </c>
    </row>
    <row r="39" spans="1:11" ht="12.75">
      <c r="A39" s="15"/>
      <c r="B39" s="50"/>
      <c r="C39" s="44"/>
      <c r="D39" s="72"/>
      <c r="E39" s="229"/>
      <c r="F39" s="200"/>
      <c r="G39" s="343"/>
      <c r="H39" s="167"/>
      <c r="I39" s="322"/>
      <c r="J39" s="143"/>
      <c r="K39" s="143"/>
    </row>
    <row r="40" spans="1:11" ht="12.75">
      <c r="A40" s="15"/>
      <c r="B40" s="50"/>
      <c r="C40" s="44"/>
      <c r="D40" s="72"/>
      <c r="E40" s="229"/>
      <c r="F40" s="200"/>
      <c r="G40" s="343"/>
      <c r="H40" s="167"/>
      <c r="I40" s="322"/>
      <c r="J40" s="143"/>
      <c r="K40" s="143"/>
    </row>
    <row r="41" spans="1:11" ht="13.5" thickBot="1">
      <c r="A41" s="15"/>
      <c r="B41" s="57"/>
      <c r="C41" s="58"/>
      <c r="D41" s="121"/>
      <c r="E41" s="230"/>
      <c r="F41" s="201"/>
      <c r="G41" s="345"/>
      <c r="H41" s="168"/>
      <c r="I41" s="356"/>
      <c r="J41" s="144"/>
      <c r="K41" s="144"/>
    </row>
    <row r="42" spans="1:11" ht="13.5" thickBot="1">
      <c r="A42" s="15"/>
      <c r="B42" s="125" t="s">
        <v>53</v>
      </c>
      <c r="C42" s="231" t="s">
        <v>116</v>
      </c>
      <c r="D42" s="232">
        <f>SUM(D5+D10+D14+D20+D36+D38)</f>
        <v>0</v>
      </c>
      <c r="E42" s="232">
        <f>SUM(E5+E10+E14+E20+E28)</f>
        <v>400391.0199999999</v>
      </c>
      <c r="F42" s="232">
        <f>SUM(F5+F10+F14+F20+F28)</f>
        <v>438367.75999999995</v>
      </c>
      <c r="G42" s="232">
        <f>SUM(G5+G10+G14+G20+G28)</f>
        <v>450646</v>
      </c>
      <c r="H42" s="164">
        <f>SUM(H5+H10+H14+H20+H28)</f>
        <v>456056.36000000004</v>
      </c>
      <c r="I42" s="126">
        <f>SUM(I5+I10+I14+I20+I28)</f>
        <v>496685</v>
      </c>
      <c r="J42" s="127">
        <f>SUM(J28+J20+J14+J10+J5)</f>
        <v>501167.41000000003</v>
      </c>
      <c r="K42" s="128">
        <f>SUM(K28+K20+K14+K10+K5)</f>
        <v>521167.41000000003</v>
      </c>
    </row>
    <row r="43" spans="1:11" ht="13.5" thickBot="1">
      <c r="A43" s="15"/>
      <c r="B43" s="122"/>
      <c r="C43" s="123"/>
      <c r="D43" s="123"/>
      <c r="E43" s="233"/>
      <c r="F43" s="233"/>
      <c r="G43" s="124"/>
      <c r="H43" s="169"/>
      <c r="I43" s="124"/>
      <c r="J43" s="120" t="s">
        <v>82</v>
      </c>
      <c r="K43" s="120" t="s">
        <v>82</v>
      </c>
    </row>
    <row r="44" spans="1:11" ht="12.75">
      <c r="A44" s="15"/>
      <c r="B44" s="235" t="s">
        <v>105</v>
      </c>
      <c r="C44" s="367" t="s">
        <v>96</v>
      </c>
      <c r="D44" s="234" t="s">
        <v>97</v>
      </c>
      <c r="E44" s="234" t="s">
        <v>97</v>
      </c>
      <c r="F44" s="234" t="s">
        <v>97</v>
      </c>
      <c r="G44" s="234" t="s">
        <v>36</v>
      </c>
      <c r="H44" s="236" t="s">
        <v>143</v>
      </c>
      <c r="I44" s="234" t="s">
        <v>98</v>
      </c>
      <c r="J44" s="237" t="s">
        <v>98</v>
      </c>
      <c r="K44" s="238" t="s">
        <v>112</v>
      </c>
    </row>
    <row r="45" spans="1:11" ht="12.75">
      <c r="A45" s="15"/>
      <c r="B45" s="239" t="s">
        <v>106</v>
      </c>
      <c r="C45" s="368"/>
      <c r="D45" s="240">
        <v>2011</v>
      </c>
      <c r="E45" s="215">
        <v>2021</v>
      </c>
      <c r="F45" s="215">
        <v>2022</v>
      </c>
      <c r="G45" s="215" t="s">
        <v>107</v>
      </c>
      <c r="H45" s="241">
        <v>2023</v>
      </c>
      <c r="I45" s="215" t="s">
        <v>107</v>
      </c>
      <c r="J45" s="242" t="s">
        <v>107</v>
      </c>
      <c r="K45" s="243" t="s">
        <v>107</v>
      </c>
    </row>
    <row r="46" spans="1:11" ht="13.5" thickBot="1">
      <c r="A46" s="15"/>
      <c r="B46" s="244"/>
      <c r="C46" s="245" t="s">
        <v>5</v>
      </c>
      <c r="D46" s="216" t="s">
        <v>113</v>
      </c>
      <c r="E46" s="216" t="s">
        <v>113</v>
      </c>
      <c r="F46" s="216" t="s">
        <v>113</v>
      </c>
      <c r="G46" s="216">
        <v>2023</v>
      </c>
      <c r="H46" s="246" t="s">
        <v>113</v>
      </c>
      <c r="I46" s="216">
        <v>2024</v>
      </c>
      <c r="J46" s="247">
        <v>2025</v>
      </c>
      <c r="K46" s="248">
        <v>2026</v>
      </c>
    </row>
    <row r="47" spans="1:11" ht="12.75">
      <c r="A47" s="15"/>
      <c r="B47" s="113" t="s">
        <v>111</v>
      </c>
      <c r="C47" s="114" t="s">
        <v>22</v>
      </c>
      <c r="D47" s="115"/>
      <c r="E47" s="249"/>
      <c r="F47" s="202"/>
      <c r="G47" s="249"/>
      <c r="H47" s="170"/>
      <c r="I47" s="116"/>
      <c r="J47" s="116"/>
      <c r="K47" s="145"/>
    </row>
    <row r="48" spans="1:11" ht="12.75">
      <c r="A48" s="15"/>
      <c r="B48" s="24" t="s">
        <v>66</v>
      </c>
      <c r="C48" s="8" t="s">
        <v>138</v>
      </c>
      <c r="D48" s="42"/>
      <c r="E48" s="179"/>
      <c r="F48" s="198"/>
      <c r="G48" s="179"/>
      <c r="H48" s="165"/>
      <c r="I48" s="91"/>
      <c r="J48" s="91"/>
      <c r="K48" s="142"/>
    </row>
    <row r="49" spans="1:11" ht="12.75">
      <c r="A49" s="15"/>
      <c r="B49" s="24" t="s">
        <v>67</v>
      </c>
      <c r="C49" s="8" t="s">
        <v>23</v>
      </c>
      <c r="D49" s="42"/>
      <c r="E49" s="179">
        <v>26.4</v>
      </c>
      <c r="F49" s="199">
        <v>42.22</v>
      </c>
      <c r="G49" s="197">
        <v>30</v>
      </c>
      <c r="H49" s="165">
        <v>57.8</v>
      </c>
      <c r="I49" s="91">
        <v>50</v>
      </c>
      <c r="J49" s="91">
        <v>30</v>
      </c>
      <c r="K49" s="142">
        <v>30</v>
      </c>
    </row>
    <row r="50" spans="1:11" ht="12.75">
      <c r="A50" s="15"/>
      <c r="B50" s="24" t="s">
        <v>68</v>
      </c>
      <c r="C50" s="8" t="s">
        <v>25</v>
      </c>
      <c r="D50" s="42"/>
      <c r="E50" s="179">
        <v>212.22</v>
      </c>
      <c r="F50" s="199">
        <v>323.92</v>
      </c>
      <c r="G50" s="197">
        <v>350</v>
      </c>
      <c r="H50" s="165">
        <v>234.1</v>
      </c>
      <c r="I50" s="91">
        <v>250</v>
      </c>
      <c r="J50" s="91">
        <v>350</v>
      </c>
      <c r="K50" s="142">
        <v>350</v>
      </c>
    </row>
    <row r="51" spans="1:11" ht="12.75">
      <c r="A51" s="15"/>
      <c r="B51" s="24" t="s">
        <v>69</v>
      </c>
      <c r="C51" s="8" t="s">
        <v>57</v>
      </c>
      <c r="D51" s="42"/>
      <c r="E51" s="179"/>
      <c r="F51" s="198"/>
      <c r="G51" s="179"/>
      <c r="H51" s="165"/>
      <c r="I51" s="91"/>
      <c r="J51" s="91"/>
      <c r="K51" s="142"/>
    </row>
    <row r="52" spans="1:11" ht="12.75">
      <c r="A52" s="15"/>
      <c r="B52" s="24" t="s">
        <v>70</v>
      </c>
      <c r="C52" s="8" t="s">
        <v>26</v>
      </c>
      <c r="D52" s="42"/>
      <c r="E52" s="179">
        <v>196</v>
      </c>
      <c r="F52" s="199">
        <v>426</v>
      </c>
      <c r="G52" s="197">
        <v>380</v>
      </c>
      <c r="H52" s="165">
        <v>404</v>
      </c>
      <c r="I52" s="91">
        <v>400</v>
      </c>
      <c r="J52" s="91">
        <v>400</v>
      </c>
      <c r="K52" s="142">
        <v>400</v>
      </c>
    </row>
    <row r="53" spans="1:11" ht="12.75">
      <c r="A53" s="15"/>
      <c r="B53" s="24" t="s">
        <v>71</v>
      </c>
      <c r="C53" s="8" t="s">
        <v>27</v>
      </c>
      <c r="D53" s="42"/>
      <c r="E53" s="179"/>
      <c r="F53" s="199">
        <v>776.4</v>
      </c>
      <c r="G53" s="197">
        <v>409.2</v>
      </c>
      <c r="H53" s="165">
        <v>409.2</v>
      </c>
      <c r="I53" s="91"/>
      <c r="J53" s="91"/>
      <c r="K53" s="142"/>
    </row>
    <row r="54" spans="1:11" ht="12.75">
      <c r="A54" s="15"/>
      <c r="B54" s="24" t="s">
        <v>72</v>
      </c>
      <c r="C54" s="8" t="s">
        <v>104</v>
      </c>
      <c r="D54" s="42"/>
      <c r="E54" s="179">
        <v>11.44</v>
      </c>
      <c r="F54" s="199">
        <v>13.44</v>
      </c>
      <c r="G54" s="197">
        <v>20</v>
      </c>
      <c r="H54" s="165">
        <v>12.44</v>
      </c>
      <c r="I54" s="91">
        <v>20</v>
      </c>
      <c r="J54" s="91">
        <v>20</v>
      </c>
      <c r="K54" s="142">
        <v>20</v>
      </c>
    </row>
    <row r="55" spans="1:11" ht="12.75">
      <c r="A55" s="15"/>
      <c r="B55" s="24" t="s">
        <v>147</v>
      </c>
      <c r="C55" s="8" t="s">
        <v>196</v>
      </c>
      <c r="D55" s="42"/>
      <c r="E55" s="179">
        <v>32</v>
      </c>
      <c r="F55" s="199">
        <v>28</v>
      </c>
      <c r="G55" s="197">
        <v>100</v>
      </c>
      <c r="H55" s="165">
        <v>78</v>
      </c>
      <c r="I55" s="180">
        <v>100</v>
      </c>
      <c r="J55" s="180">
        <v>100</v>
      </c>
      <c r="K55" s="181">
        <v>100</v>
      </c>
    </row>
    <row r="56" spans="1:11" ht="12.75">
      <c r="A56" s="15"/>
      <c r="B56" s="24" t="s">
        <v>73</v>
      </c>
      <c r="C56" s="8" t="s">
        <v>28</v>
      </c>
      <c r="D56" s="42"/>
      <c r="E56" s="179">
        <v>6.96</v>
      </c>
      <c r="F56" s="199">
        <v>11.4</v>
      </c>
      <c r="G56" s="197">
        <v>10</v>
      </c>
      <c r="H56" s="165">
        <v>6</v>
      </c>
      <c r="I56" s="180">
        <v>10</v>
      </c>
      <c r="J56" s="180">
        <v>10</v>
      </c>
      <c r="K56" s="181">
        <v>10</v>
      </c>
    </row>
    <row r="57" spans="1:11" ht="12.75">
      <c r="A57" s="15"/>
      <c r="B57" s="24" t="s">
        <v>74</v>
      </c>
      <c r="C57" s="8" t="s">
        <v>29</v>
      </c>
      <c r="D57" s="42"/>
      <c r="E57" s="179">
        <v>21</v>
      </c>
      <c r="F57" s="199">
        <v>12</v>
      </c>
      <c r="G57" s="197">
        <v>20</v>
      </c>
      <c r="H57" s="165">
        <v>12</v>
      </c>
      <c r="I57" s="91">
        <v>20</v>
      </c>
      <c r="J57" s="91">
        <v>20</v>
      </c>
      <c r="K57" s="142">
        <v>20</v>
      </c>
    </row>
    <row r="58" spans="1:11" ht="12.75">
      <c r="A58" s="15"/>
      <c r="B58" s="24" t="s">
        <v>75</v>
      </c>
      <c r="C58" s="8" t="s">
        <v>54</v>
      </c>
      <c r="D58" s="42"/>
      <c r="E58" s="179"/>
      <c r="F58" s="199">
        <v>17.84</v>
      </c>
      <c r="G58" s="179"/>
      <c r="H58" s="165">
        <v>28</v>
      </c>
      <c r="I58" s="91"/>
      <c r="J58" s="91"/>
      <c r="K58" s="142"/>
    </row>
    <row r="59" spans="1:11" ht="12.75">
      <c r="A59" s="15"/>
      <c r="B59" s="23" t="s">
        <v>76</v>
      </c>
      <c r="C59" s="8" t="s">
        <v>30</v>
      </c>
      <c r="D59" s="42"/>
      <c r="E59" s="179">
        <v>46.5</v>
      </c>
      <c r="F59" s="199">
        <v>54</v>
      </c>
      <c r="G59" s="197">
        <v>300</v>
      </c>
      <c r="H59" s="165">
        <v>133.5</v>
      </c>
      <c r="I59" s="91">
        <v>300</v>
      </c>
      <c r="J59" s="91">
        <v>300</v>
      </c>
      <c r="K59" s="142">
        <v>300</v>
      </c>
    </row>
    <row r="60" spans="1:11" ht="12.75">
      <c r="A60" s="15"/>
      <c r="B60" s="24" t="s">
        <v>77</v>
      </c>
      <c r="C60" s="8" t="s">
        <v>158</v>
      </c>
      <c r="D60" s="42"/>
      <c r="E60" s="179">
        <v>2323.78</v>
      </c>
      <c r="F60" s="199">
        <v>4231.2</v>
      </c>
      <c r="G60" s="197">
        <v>2000</v>
      </c>
      <c r="H60" s="165">
        <v>1684.3</v>
      </c>
      <c r="I60" s="310">
        <v>3400</v>
      </c>
      <c r="J60" s="310">
        <v>2000</v>
      </c>
      <c r="K60" s="311">
        <v>2000</v>
      </c>
    </row>
    <row r="61" spans="1:11" ht="12.75">
      <c r="A61" s="15"/>
      <c r="B61" s="24" t="s">
        <v>88</v>
      </c>
      <c r="C61" s="8" t="s">
        <v>31</v>
      </c>
      <c r="D61" s="42"/>
      <c r="E61" s="179">
        <v>1756</v>
      </c>
      <c r="F61" s="199">
        <v>1952.15</v>
      </c>
      <c r="G61" s="197">
        <v>1780</v>
      </c>
      <c r="H61" s="165">
        <v>1832.5</v>
      </c>
      <c r="I61" s="310">
        <v>2100</v>
      </c>
      <c r="J61" s="310">
        <v>2100</v>
      </c>
      <c r="K61" s="311">
        <v>2100</v>
      </c>
    </row>
    <row r="62" spans="1:11" ht="12.75">
      <c r="A62" s="15"/>
      <c r="B62" s="24" t="s">
        <v>89</v>
      </c>
      <c r="C62" s="8" t="s">
        <v>32</v>
      </c>
      <c r="D62" s="42"/>
      <c r="E62" s="179">
        <v>776</v>
      </c>
      <c r="F62" s="199">
        <v>1035</v>
      </c>
      <c r="G62" s="197">
        <v>1200</v>
      </c>
      <c r="H62" s="165">
        <v>1235</v>
      </c>
      <c r="I62" s="310">
        <v>1900</v>
      </c>
      <c r="J62" s="310">
        <v>1900</v>
      </c>
      <c r="K62" s="311">
        <v>1900</v>
      </c>
    </row>
    <row r="63" spans="1:11" ht="12.75">
      <c r="A63" s="15"/>
      <c r="B63" s="24" t="s">
        <v>239</v>
      </c>
      <c r="C63" s="8" t="s">
        <v>240</v>
      </c>
      <c r="D63" s="42"/>
      <c r="E63" s="179"/>
      <c r="F63" s="198"/>
      <c r="G63" s="197">
        <v>20</v>
      </c>
      <c r="H63" s="165">
        <v>20</v>
      </c>
      <c r="I63" s="308"/>
      <c r="J63" s="308"/>
      <c r="K63" s="309"/>
    </row>
    <row r="64" spans="1:11" ht="12.75">
      <c r="A64" s="15"/>
      <c r="B64" s="24" t="s">
        <v>171</v>
      </c>
      <c r="C64" s="8" t="s">
        <v>144</v>
      </c>
      <c r="D64" s="42"/>
      <c r="E64" s="179">
        <v>7713.76</v>
      </c>
      <c r="F64" s="199">
        <v>11933.08</v>
      </c>
      <c r="G64" s="197">
        <v>14500</v>
      </c>
      <c r="H64" s="165">
        <v>14545.46</v>
      </c>
      <c r="I64" s="310">
        <v>17500</v>
      </c>
      <c r="J64" s="310">
        <v>17500</v>
      </c>
      <c r="K64" s="311">
        <v>17500</v>
      </c>
    </row>
    <row r="65" spans="1:11" ht="12.75">
      <c r="A65" s="15"/>
      <c r="B65" s="24" t="s">
        <v>110</v>
      </c>
      <c r="C65" s="8" t="s">
        <v>103</v>
      </c>
      <c r="D65" s="42"/>
      <c r="E65" s="179">
        <v>1746.71</v>
      </c>
      <c r="F65" s="199">
        <v>1900.85</v>
      </c>
      <c r="G65" s="197">
        <v>2200</v>
      </c>
      <c r="H65" s="165">
        <v>2257.06</v>
      </c>
      <c r="I65" s="310">
        <v>2200</v>
      </c>
      <c r="J65" s="310">
        <v>2200</v>
      </c>
      <c r="K65" s="311">
        <v>2200</v>
      </c>
    </row>
    <row r="66" spans="1:11" ht="12.75">
      <c r="A66" s="15"/>
      <c r="B66" s="24" t="s">
        <v>165</v>
      </c>
      <c r="C66" s="8" t="s">
        <v>167</v>
      </c>
      <c r="D66" s="42"/>
      <c r="E66" s="179">
        <v>339.44</v>
      </c>
      <c r="F66" s="198"/>
      <c r="G66" s="179"/>
      <c r="H66" s="165"/>
      <c r="I66" s="180"/>
      <c r="J66" s="180"/>
      <c r="K66" s="181"/>
    </row>
    <row r="67" spans="1:11" ht="12.75">
      <c r="A67" s="33"/>
      <c r="B67" s="24"/>
      <c r="C67" s="8"/>
      <c r="D67" s="42"/>
      <c r="E67" s="179"/>
      <c r="F67" s="198"/>
      <c r="G67" s="179"/>
      <c r="H67" s="165"/>
      <c r="I67" s="180"/>
      <c r="J67" s="180"/>
      <c r="K67" s="181"/>
    </row>
    <row r="68" spans="1:11" ht="12.75">
      <c r="A68" s="33"/>
      <c r="B68" s="37">
        <v>223</v>
      </c>
      <c r="C68" s="4" t="s">
        <v>53</v>
      </c>
      <c r="D68" s="71">
        <f aca="true" t="shared" si="6" ref="D68:K68">SUM(D47:D67)</f>
        <v>0</v>
      </c>
      <c r="E68" s="251">
        <f>SUM(E47:E67)</f>
        <v>15208.210000000001</v>
      </c>
      <c r="F68" s="107">
        <f>SUM(F47:F67)</f>
        <v>22757.5</v>
      </c>
      <c r="G68" s="107">
        <f>SUM(G47:G67)</f>
        <v>23319.2</v>
      </c>
      <c r="H68" s="188">
        <f t="shared" si="6"/>
        <v>22949.36</v>
      </c>
      <c r="I68" s="107">
        <f t="shared" si="6"/>
        <v>28250</v>
      </c>
      <c r="J68" s="71">
        <f t="shared" si="6"/>
        <v>26930</v>
      </c>
      <c r="K68" s="96">
        <f t="shared" si="6"/>
        <v>26930</v>
      </c>
    </row>
    <row r="69" spans="1:12" ht="12.75">
      <c r="A69" s="33"/>
      <c r="B69" s="38" t="s">
        <v>172</v>
      </c>
      <c r="C69" s="10" t="s">
        <v>246</v>
      </c>
      <c r="D69" s="70"/>
      <c r="E69" s="253">
        <v>12597.14</v>
      </c>
      <c r="F69" s="203">
        <v>15087.11</v>
      </c>
      <c r="G69" s="358">
        <v>13000</v>
      </c>
      <c r="H69" s="171">
        <v>11662.81</v>
      </c>
      <c r="I69" s="108">
        <v>19000</v>
      </c>
      <c r="J69" s="146">
        <v>19000</v>
      </c>
      <c r="K69" s="147">
        <v>19000</v>
      </c>
      <c r="L69" s="252"/>
    </row>
    <row r="70" spans="1:12" ht="12.75">
      <c r="A70" s="33"/>
      <c r="B70" s="38" t="s">
        <v>166</v>
      </c>
      <c r="C70" s="10" t="s">
        <v>247</v>
      </c>
      <c r="D70" s="70"/>
      <c r="E70" s="253"/>
      <c r="F70" s="203"/>
      <c r="G70" s="253"/>
      <c r="H70" s="171"/>
      <c r="I70" s="108">
        <v>4000</v>
      </c>
      <c r="J70" s="146">
        <v>4000</v>
      </c>
      <c r="K70" s="147">
        <v>4000</v>
      </c>
      <c r="L70" s="252"/>
    </row>
    <row r="71" spans="1:11" ht="12.75">
      <c r="A71" s="15"/>
      <c r="B71" s="24" t="s">
        <v>90</v>
      </c>
      <c r="C71" s="8" t="s">
        <v>33</v>
      </c>
      <c r="D71" s="42"/>
      <c r="E71" s="253">
        <v>132</v>
      </c>
      <c r="F71" s="203">
        <v>137</v>
      </c>
      <c r="G71" s="358">
        <v>132</v>
      </c>
      <c r="H71" s="171">
        <v>115</v>
      </c>
      <c r="I71" s="108">
        <v>132</v>
      </c>
      <c r="J71" s="91">
        <v>132</v>
      </c>
      <c r="K71" s="148">
        <v>132</v>
      </c>
    </row>
    <row r="72" spans="1:11" ht="12.75">
      <c r="A72" s="15"/>
      <c r="B72" s="37">
        <v>229</v>
      </c>
      <c r="C72" s="4" t="s">
        <v>53</v>
      </c>
      <c r="D72" s="71">
        <f aca="true" t="shared" si="7" ref="D72:K72">SUM(D69:D71)</f>
        <v>0</v>
      </c>
      <c r="E72" s="254">
        <f>SUM(E69:E71)</f>
        <v>12729.14</v>
      </c>
      <c r="F72" s="107">
        <f>SUM(F69:F71)</f>
        <v>15224.11</v>
      </c>
      <c r="G72" s="107">
        <f>SUM(G69:G71)</f>
        <v>13132</v>
      </c>
      <c r="H72" s="188">
        <f t="shared" si="7"/>
        <v>11777.81</v>
      </c>
      <c r="I72" s="107">
        <f t="shared" si="7"/>
        <v>23132</v>
      </c>
      <c r="J72" s="71">
        <f t="shared" si="7"/>
        <v>23132</v>
      </c>
      <c r="K72" s="96">
        <f t="shared" si="7"/>
        <v>23132</v>
      </c>
    </row>
    <row r="73" spans="1:11" ht="12.75">
      <c r="A73" s="34"/>
      <c r="B73" s="25">
        <v>230</v>
      </c>
      <c r="C73" s="1" t="s">
        <v>34</v>
      </c>
      <c r="D73" s="69">
        <f aca="true" t="shared" si="8" ref="D73:K73">SUM(D74)</f>
        <v>0</v>
      </c>
      <c r="E73" s="250">
        <f t="shared" si="8"/>
        <v>0</v>
      </c>
      <c r="F73" s="102">
        <f t="shared" si="8"/>
        <v>0</v>
      </c>
      <c r="G73" s="102">
        <f t="shared" si="8"/>
        <v>0</v>
      </c>
      <c r="H73" s="189">
        <f t="shared" si="8"/>
        <v>0</v>
      </c>
      <c r="I73" s="102">
        <f t="shared" si="8"/>
        <v>0</v>
      </c>
      <c r="J73" s="52">
        <f t="shared" si="8"/>
        <v>0</v>
      </c>
      <c r="K73" s="97">
        <f t="shared" si="8"/>
        <v>0</v>
      </c>
    </row>
    <row r="74" spans="1:11" ht="12.75">
      <c r="A74" s="15"/>
      <c r="B74" s="24" t="s">
        <v>150</v>
      </c>
      <c r="C74" s="8" t="s">
        <v>35</v>
      </c>
      <c r="D74" s="42"/>
      <c r="E74" s="255"/>
      <c r="F74" s="203"/>
      <c r="G74" s="255"/>
      <c r="H74" s="172"/>
      <c r="I74" s="109"/>
      <c r="J74" s="332"/>
      <c r="K74" s="149"/>
    </row>
    <row r="75" spans="1:11" ht="13.5" thickBot="1">
      <c r="A75" s="32"/>
      <c r="B75" s="26">
        <v>240</v>
      </c>
      <c r="C75" s="12" t="s">
        <v>37</v>
      </c>
      <c r="D75" s="69">
        <f aca="true" t="shared" si="9" ref="D75:K75">SUM(D76:D77)</f>
        <v>0</v>
      </c>
      <c r="E75" s="250">
        <f>SUM(E76:E77)</f>
        <v>0</v>
      </c>
      <c r="F75" s="102">
        <f>SUM(F76:F77)</f>
        <v>0</v>
      </c>
      <c r="G75" s="102">
        <f>SUM(G76:G77)</f>
        <v>0</v>
      </c>
      <c r="H75" s="189">
        <f t="shared" si="9"/>
        <v>0</v>
      </c>
      <c r="I75" s="102">
        <f t="shared" si="9"/>
        <v>0</v>
      </c>
      <c r="J75" s="69">
        <f t="shared" si="9"/>
        <v>0</v>
      </c>
      <c r="K75" s="98">
        <f t="shared" si="9"/>
        <v>0</v>
      </c>
    </row>
    <row r="76" spans="1:11" ht="13.5" thickBot="1">
      <c r="A76" s="31"/>
      <c r="B76" s="23" t="s">
        <v>151</v>
      </c>
      <c r="C76" s="11" t="s">
        <v>38</v>
      </c>
      <c r="D76" s="41"/>
      <c r="E76" s="256"/>
      <c r="F76" s="204"/>
      <c r="G76" s="256"/>
      <c r="H76" s="171"/>
      <c r="I76" s="103"/>
      <c r="J76" s="79"/>
      <c r="K76" s="150"/>
    </row>
    <row r="77" spans="1:11" ht="13.5" thickBot="1">
      <c r="A77" s="2"/>
      <c r="B77" s="24" t="s">
        <v>152</v>
      </c>
      <c r="C77" s="11" t="s">
        <v>39</v>
      </c>
      <c r="D77" s="41"/>
      <c r="E77" s="256"/>
      <c r="F77" s="204"/>
      <c r="G77" s="256"/>
      <c r="H77" s="171"/>
      <c r="I77" s="103"/>
      <c r="J77" s="332"/>
      <c r="K77" s="149"/>
    </row>
    <row r="78" spans="1:11" ht="12.75" customHeight="1">
      <c r="A78" s="369"/>
      <c r="B78" s="25">
        <v>290</v>
      </c>
      <c r="C78" s="12" t="s">
        <v>87</v>
      </c>
      <c r="D78" s="69">
        <f>SUM(D79:D85)</f>
        <v>0</v>
      </c>
      <c r="E78" s="250">
        <f aca="true" t="shared" si="10" ref="E78:J78">SUM(E79:E84)</f>
        <v>6375.02</v>
      </c>
      <c r="F78" s="102">
        <f t="shared" si="10"/>
        <v>4066.86</v>
      </c>
      <c r="G78" s="102">
        <f t="shared" si="10"/>
        <v>4627.08</v>
      </c>
      <c r="H78" s="189">
        <f t="shared" si="10"/>
        <v>4670.24</v>
      </c>
      <c r="I78" s="102">
        <f t="shared" si="10"/>
        <v>1080</v>
      </c>
      <c r="J78" s="69">
        <f t="shared" si="10"/>
        <v>0</v>
      </c>
      <c r="K78" s="98">
        <f>SUM(K79:K82)</f>
        <v>0</v>
      </c>
    </row>
    <row r="79" spans="1:11" ht="12.75" customHeight="1">
      <c r="A79" s="370"/>
      <c r="B79" s="24" t="s">
        <v>153</v>
      </c>
      <c r="C79" s="11" t="s">
        <v>40</v>
      </c>
      <c r="D79" s="41"/>
      <c r="E79" s="256">
        <v>2842</v>
      </c>
      <c r="F79" s="204"/>
      <c r="G79" s="256"/>
      <c r="H79" s="171"/>
      <c r="I79" s="103"/>
      <c r="J79" s="332"/>
      <c r="K79" s="149"/>
    </row>
    <row r="80" spans="1:11" ht="13.5" thickBot="1">
      <c r="A80" s="16"/>
      <c r="B80" s="24" t="s">
        <v>154</v>
      </c>
      <c r="C80" s="11" t="s">
        <v>159</v>
      </c>
      <c r="D80" s="41"/>
      <c r="E80" s="256">
        <v>179.17</v>
      </c>
      <c r="F80" s="203">
        <v>52.36</v>
      </c>
      <c r="G80" s="256"/>
      <c r="H80" s="171"/>
      <c r="I80" s="103"/>
      <c r="J80" s="79"/>
      <c r="K80" s="150"/>
    </row>
    <row r="81" spans="1:11" ht="12.75">
      <c r="A81" s="17"/>
      <c r="B81" s="24" t="s">
        <v>155</v>
      </c>
      <c r="C81" s="13" t="s">
        <v>252</v>
      </c>
      <c r="D81" s="40"/>
      <c r="E81" s="256">
        <v>1080</v>
      </c>
      <c r="F81" s="203">
        <v>1080</v>
      </c>
      <c r="G81" s="361">
        <v>1080</v>
      </c>
      <c r="H81" s="171">
        <v>1080</v>
      </c>
      <c r="I81" s="103">
        <v>1080</v>
      </c>
      <c r="J81" s="332"/>
      <c r="K81" s="149"/>
    </row>
    <row r="82" spans="1:11" ht="12.75">
      <c r="A82" s="15"/>
      <c r="B82" s="68" t="s">
        <v>157</v>
      </c>
      <c r="C82" s="10" t="s">
        <v>139</v>
      </c>
      <c r="D82" s="73"/>
      <c r="E82" s="257">
        <v>2273.85</v>
      </c>
      <c r="F82" s="352">
        <v>66.66</v>
      </c>
      <c r="G82" s="360">
        <v>3547.08</v>
      </c>
      <c r="H82" s="171">
        <v>3585.29</v>
      </c>
      <c r="I82" s="110"/>
      <c r="J82" s="333"/>
      <c r="K82" s="151"/>
    </row>
    <row r="83" spans="1:11" ht="12.75">
      <c r="A83" s="18"/>
      <c r="B83" s="24" t="s">
        <v>156</v>
      </c>
      <c r="C83" s="11" t="s">
        <v>123</v>
      </c>
      <c r="D83" s="41"/>
      <c r="E83" s="256"/>
      <c r="F83" s="203">
        <v>2853.44</v>
      </c>
      <c r="G83" s="256"/>
      <c r="H83" s="171"/>
      <c r="I83" s="103"/>
      <c r="J83" s="332"/>
      <c r="K83" s="149"/>
    </row>
    <row r="84" spans="1:11" ht="12.75">
      <c r="A84" s="19"/>
      <c r="B84" s="23">
        <v>292027</v>
      </c>
      <c r="C84" s="11" t="s">
        <v>149</v>
      </c>
      <c r="D84" s="41"/>
      <c r="E84" s="256"/>
      <c r="F84" s="203">
        <v>14.4</v>
      </c>
      <c r="G84" s="256"/>
      <c r="H84" s="171">
        <v>4.95</v>
      </c>
      <c r="I84" s="103"/>
      <c r="J84" s="332"/>
      <c r="K84" s="149"/>
    </row>
    <row r="85" spans="1:11" ht="12.75">
      <c r="A85" s="19"/>
      <c r="B85" s="61" t="s">
        <v>53</v>
      </c>
      <c r="C85" s="62" t="s">
        <v>117</v>
      </c>
      <c r="D85" s="63">
        <f>SUM(D67+D71+D72+D74+D77)</f>
        <v>0</v>
      </c>
      <c r="E85" s="258">
        <f>SUM(E75+E78+E73)</f>
        <v>6375.02</v>
      </c>
      <c r="F85" s="111">
        <f aca="true" t="shared" si="11" ref="F85:K85">SUM(F78+F75+F73)</f>
        <v>4066.86</v>
      </c>
      <c r="G85" s="111">
        <f t="shared" si="11"/>
        <v>4627.08</v>
      </c>
      <c r="H85" s="163">
        <f t="shared" si="11"/>
        <v>4670.24</v>
      </c>
      <c r="I85" s="111">
        <f t="shared" si="11"/>
        <v>1080</v>
      </c>
      <c r="J85" s="63">
        <f t="shared" si="11"/>
        <v>0</v>
      </c>
      <c r="K85" s="99">
        <f t="shared" si="11"/>
        <v>0</v>
      </c>
    </row>
    <row r="86" spans="1:11" ht="12.75">
      <c r="A86" s="19"/>
      <c r="C86" s="158"/>
      <c r="D86" s="159"/>
      <c r="E86" s="159"/>
      <c r="F86" s="159"/>
      <c r="G86" s="160"/>
      <c r="H86" s="173"/>
      <c r="I86" s="160"/>
      <c r="J86" s="161"/>
      <c r="K86" s="162"/>
    </row>
    <row r="87" spans="1:11" ht="13.5" thickBot="1">
      <c r="A87" s="19"/>
      <c r="B87" s="24"/>
      <c r="C87" s="13"/>
      <c r="D87" s="13"/>
      <c r="E87" s="259"/>
      <c r="F87" s="259"/>
      <c r="G87" s="95"/>
      <c r="H87" s="174"/>
      <c r="I87" s="95"/>
      <c r="J87" s="101"/>
      <c r="K87" s="100" t="s">
        <v>118</v>
      </c>
    </row>
    <row r="88" spans="1:11" ht="12.75">
      <c r="A88" s="19"/>
      <c r="B88" s="235" t="s">
        <v>105</v>
      </c>
      <c r="C88" s="367" t="s">
        <v>96</v>
      </c>
      <c r="D88" s="234" t="s">
        <v>97</v>
      </c>
      <c r="E88" s="234" t="s">
        <v>97</v>
      </c>
      <c r="F88" s="234" t="s">
        <v>97</v>
      </c>
      <c r="G88" s="234" t="s">
        <v>36</v>
      </c>
      <c r="H88" s="236" t="s">
        <v>143</v>
      </c>
      <c r="I88" s="234" t="s">
        <v>98</v>
      </c>
      <c r="J88" s="237" t="s">
        <v>98</v>
      </c>
      <c r="K88" s="238" t="s">
        <v>112</v>
      </c>
    </row>
    <row r="89" spans="1:11" ht="12.75">
      <c r="A89" s="20"/>
      <c r="B89" s="239" t="s">
        <v>106</v>
      </c>
      <c r="C89" s="368"/>
      <c r="D89" s="240">
        <v>2011</v>
      </c>
      <c r="E89" s="215">
        <v>2021</v>
      </c>
      <c r="F89" s="215">
        <v>2022</v>
      </c>
      <c r="G89" s="215" t="s">
        <v>107</v>
      </c>
      <c r="H89" s="241">
        <v>2023</v>
      </c>
      <c r="I89" s="215" t="s">
        <v>107</v>
      </c>
      <c r="J89" s="242" t="s">
        <v>107</v>
      </c>
      <c r="K89" s="243" t="s">
        <v>107</v>
      </c>
    </row>
    <row r="90" spans="1:11" ht="13.5" thickBot="1">
      <c r="A90" s="15"/>
      <c r="B90" s="244"/>
      <c r="C90" s="245" t="s">
        <v>5</v>
      </c>
      <c r="D90" s="216" t="s">
        <v>113</v>
      </c>
      <c r="E90" s="216" t="s">
        <v>113</v>
      </c>
      <c r="F90" s="216" t="s">
        <v>113</v>
      </c>
      <c r="G90" s="216">
        <v>2023</v>
      </c>
      <c r="H90" s="246" t="s">
        <v>113</v>
      </c>
      <c r="I90" s="216">
        <v>2024</v>
      </c>
      <c r="J90" s="247">
        <v>2025</v>
      </c>
      <c r="K90" s="248">
        <v>2026</v>
      </c>
    </row>
    <row r="91" spans="1:13" ht="12.75">
      <c r="A91" s="18"/>
      <c r="B91" s="211">
        <v>310</v>
      </c>
      <c r="C91" s="212" t="s">
        <v>41</v>
      </c>
      <c r="D91" s="213">
        <f>SUM(D93:D129)</f>
        <v>0</v>
      </c>
      <c r="E91" s="209">
        <f>SUM(E92:E129)</f>
        <v>158233.46000000002</v>
      </c>
      <c r="F91" s="210">
        <f>SUM(F92:F129)</f>
        <v>193251.66999999998</v>
      </c>
      <c r="G91" s="210">
        <f>SUM(G92:G129)</f>
        <v>187736.94000000003</v>
      </c>
      <c r="H91" s="214">
        <f>SUM(H92:H129)</f>
        <v>176446.87000000005</v>
      </c>
      <c r="I91" s="210">
        <f>SUM(I92:I129)</f>
        <v>149758</v>
      </c>
      <c r="J91" s="213">
        <f>SUM(J93:J122)</f>
        <v>143958</v>
      </c>
      <c r="K91" s="334">
        <f>SUM(K93:K122)</f>
        <v>143958</v>
      </c>
      <c r="L91" s="104"/>
      <c r="M91" s="104"/>
    </row>
    <row r="92" spans="1:13" ht="12.75">
      <c r="A92" s="18"/>
      <c r="B92" s="28" t="s">
        <v>229</v>
      </c>
      <c r="C92" s="10" t="s">
        <v>136</v>
      </c>
      <c r="D92" s="73"/>
      <c r="E92" s="208">
        <v>800</v>
      </c>
      <c r="F92" s="179"/>
      <c r="G92" s="179"/>
      <c r="H92" s="165"/>
      <c r="I92" s="91"/>
      <c r="J92" s="333"/>
      <c r="K92" s="335"/>
      <c r="L92" s="104"/>
      <c r="M92" s="104"/>
    </row>
    <row r="93" spans="1:13" ht="12.75">
      <c r="A93" s="15"/>
      <c r="B93" s="23" t="s">
        <v>230</v>
      </c>
      <c r="C93" s="14" t="s">
        <v>231</v>
      </c>
      <c r="D93" s="41"/>
      <c r="E93" s="206"/>
      <c r="F93" s="179"/>
      <c r="G93" s="165">
        <v>7529.87</v>
      </c>
      <c r="H93" s="165">
        <v>7529.87</v>
      </c>
      <c r="I93" s="91"/>
      <c r="J93" s="332"/>
      <c r="K93" s="323"/>
      <c r="L93" s="104"/>
      <c r="M93" s="104"/>
    </row>
    <row r="94" spans="1:13" ht="12.75">
      <c r="A94" s="15"/>
      <c r="B94" s="23" t="s">
        <v>161</v>
      </c>
      <c r="C94" s="14" t="s">
        <v>162</v>
      </c>
      <c r="D94" s="41"/>
      <c r="E94" s="205">
        <v>4200</v>
      </c>
      <c r="F94" s="347">
        <v>566.8</v>
      </c>
      <c r="G94" s="165">
        <v>8169.3</v>
      </c>
      <c r="H94" s="165">
        <v>8169.3</v>
      </c>
      <c r="I94" s="91">
        <v>8000</v>
      </c>
      <c r="J94" s="332">
        <v>8000</v>
      </c>
      <c r="K94" s="323">
        <v>8000</v>
      </c>
      <c r="L94" s="104"/>
      <c r="M94" s="104"/>
    </row>
    <row r="95" spans="1:13" ht="12.75">
      <c r="A95" s="15"/>
      <c r="B95" s="23" t="s">
        <v>160</v>
      </c>
      <c r="C95" s="11" t="s">
        <v>234</v>
      </c>
      <c r="D95" s="41"/>
      <c r="E95" s="205">
        <v>1607</v>
      </c>
      <c r="F95" s="347">
        <v>1965.6</v>
      </c>
      <c r="G95" s="197">
        <v>2385.2</v>
      </c>
      <c r="H95" s="197">
        <v>2385.2</v>
      </c>
      <c r="I95" s="92">
        <v>2350</v>
      </c>
      <c r="J95" s="332">
        <v>2350</v>
      </c>
      <c r="K95" s="323">
        <v>2350</v>
      </c>
      <c r="L95" s="104"/>
      <c r="M95" s="104"/>
    </row>
    <row r="96" spans="1:29" ht="12.75">
      <c r="A96" s="15"/>
      <c r="B96" s="23" t="s">
        <v>204</v>
      </c>
      <c r="C96" s="11" t="s">
        <v>250</v>
      </c>
      <c r="D96" s="41"/>
      <c r="E96" s="205"/>
      <c r="F96" s="349">
        <v>11862.54</v>
      </c>
      <c r="G96" s="357">
        <v>9500</v>
      </c>
      <c r="H96" s="197">
        <v>8985.85</v>
      </c>
      <c r="I96" s="92"/>
      <c r="J96" s="332"/>
      <c r="K96" s="323"/>
      <c r="L96" s="104"/>
      <c r="M96" s="104"/>
      <c r="AC96" t="e">
        <f>-H95?</f>
        <v>#NAME?</v>
      </c>
    </row>
    <row r="97" spans="1:13" ht="12.75">
      <c r="A97" s="15"/>
      <c r="B97" s="23" t="s">
        <v>181</v>
      </c>
      <c r="C97" s="11" t="s">
        <v>145</v>
      </c>
      <c r="D97" s="41"/>
      <c r="E97" s="205">
        <v>3554.07</v>
      </c>
      <c r="F97" s="182"/>
      <c r="G97" s="182"/>
      <c r="H97" s="165"/>
      <c r="I97" s="79"/>
      <c r="J97" s="332"/>
      <c r="K97" s="323"/>
      <c r="L97" s="104"/>
      <c r="M97" s="104"/>
    </row>
    <row r="98" spans="1:17" ht="12.75">
      <c r="A98" s="20"/>
      <c r="B98" s="23" t="s">
        <v>178</v>
      </c>
      <c r="C98" s="11" t="s">
        <v>55</v>
      </c>
      <c r="D98" s="41"/>
      <c r="E98" s="206">
        <v>2806</v>
      </c>
      <c r="F98" s="347">
        <v>5920</v>
      </c>
      <c r="G98" s="357">
        <v>4870</v>
      </c>
      <c r="H98" s="197">
        <v>6933</v>
      </c>
      <c r="I98" s="79">
        <v>5000</v>
      </c>
      <c r="J98" s="332">
        <v>3000</v>
      </c>
      <c r="K98" s="323">
        <v>3000</v>
      </c>
      <c r="L98" s="104"/>
      <c r="M98" s="104"/>
      <c r="Q98" t="s">
        <v>166</v>
      </c>
    </row>
    <row r="99" spans="1:13" ht="12.75">
      <c r="A99" s="15"/>
      <c r="B99" s="27" t="s">
        <v>114</v>
      </c>
      <c r="C99" s="11" t="s">
        <v>42</v>
      </c>
      <c r="D99" s="41"/>
      <c r="E99" s="205">
        <v>128.88</v>
      </c>
      <c r="F99" s="228">
        <v>133.67</v>
      </c>
      <c r="G99" s="357">
        <v>129</v>
      </c>
      <c r="H99" s="165"/>
      <c r="I99" s="79">
        <v>133</v>
      </c>
      <c r="J99" s="332">
        <v>133</v>
      </c>
      <c r="K99" s="323">
        <v>133</v>
      </c>
      <c r="L99" s="104"/>
      <c r="M99" s="104"/>
    </row>
    <row r="100" spans="1:13" ht="12.75">
      <c r="A100" s="15"/>
      <c r="B100" s="28" t="s">
        <v>251</v>
      </c>
      <c r="C100" s="11" t="s">
        <v>179</v>
      </c>
      <c r="D100" s="41"/>
      <c r="E100" s="207"/>
      <c r="F100" s="182"/>
      <c r="G100" s="357"/>
      <c r="H100" s="165"/>
      <c r="I100" s="79"/>
      <c r="J100" s="332"/>
      <c r="K100" s="323"/>
      <c r="L100" s="104"/>
      <c r="M100" s="104"/>
    </row>
    <row r="101" spans="1:13" ht="12.75">
      <c r="A101" s="15"/>
      <c r="B101" s="23" t="s">
        <v>225</v>
      </c>
      <c r="C101" s="11" t="s">
        <v>226</v>
      </c>
      <c r="D101" s="41"/>
      <c r="E101" s="205"/>
      <c r="F101" s="347">
        <v>1349.5</v>
      </c>
      <c r="G101" s="182"/>
      <c r="H101" s="165"/>
      <c r="I101" s="79"/>
      <c r="J101" s="332"/>
      <c r="K101" s="323"/>
      <c r="L101" s="104"/>
      <c r="M101" s="104"/>
    </row>
    <row r="102" spans="1:13" ht="12.75">
      <c r="A102" s="15"/>
      <c r="B102" s="23" t="s">
        <v>125</v>
      </c>
      <c r="C102" s="11" t="s">
        <v>43</v>
      </c>
      <c r="D102" s="41"/>
      <c r="E102" s="205">
        <v>98663</v>
      </c>
      <c r="F102" s="347">
        <v>108537</v>
      </c>
      <c r="G102" s="357">
        <v>128800</v>
      </c>
      <c r="H102" s="197">
        <v>114994</v>
      </c>
      <c r="I102" s="79">
        <v>123800</v>
      </c>
      <c r="J102" s="79">
        <v>122000</v>
      </c>
      <c r="K102" s="152">
        <v>122000</v>
      </c>
      <c r="L102" s="104"/>
      <c r="M102" s="104"/>
    </row>
    <row r="103" spans="1:13" ht="12.75">
      <c r="A103" s="15"/>
      <c r="B103" s="23" t="s">
        <v>133</v>
      </c>
      <c r="C103" s="11" t="s">
        <v>44</v>
      </c>
      <c r="D103" s="41"/>
      <c r="E103" s="205">
        <v>1003</v>
      </c>
      <c r="F103" s="228">
        <v>1491</v>
      </c>
      <c r="G103" s="357">
        <v>1230</v>
      </c>
      <c r="H103" s="197">
        <v>1409</v>
      </c>
      <c r="I103" s="79">
        <v>1000</v>
      </c>
      <c r="J103" s="332">
        <v>1000</v>
      </c>
      <c r="K103" s="323">
        <v>1000</v>
      </c>
      <c r="L103" s="104"/>
      <c r="M103" s="104"/>
    </row>
    <row r="104" spans="1:13" ht="12.75">
      <c r="A104" s="21"/>
      <c r="B104" s="23" t="s">
        <v>126</v>
      </c>
      <c r="C104" s="11" t="s">
        <v>45</v>
      </c>
      <c r="D104" s="41"/>
      <c r="E104" s="205">
        <v>1050.89</v>
      </c>
      <c r="F104" s="228">
        <v>1045.23</v>
      </c>
      <c r="G104" s="165">
        <v>1251.28</v>
      </c>
      <c r="H104" s="165">
        <v>1251.28</v>
      </c>
      <c r="I104" s="79">
        <v>1250</v>
      </c>
      <c r="J104" s="332">
        <v>1250</v>
      </c>
      <c r="K104" s="323">
        <v>1250</v>
      </c>
      <c r="L104" s="104"/>
      <c r="M104" s="104"/>
    </row>
    <row r="105" spans="1:13" ht="12.75">
      <c r="A105" s="15"/>
      <c r="B105" s="28" t="s">
        <v>78</v>
      </c>
      <c r="C105" s="14" t="s">
        <v>185</v>
      </c>
      <c r="D105" s="46"/>
      <c r="E105" s="205">
        <v>3368.42</v>
      </c>
      <c r="F105" s="347">
        <v>2034.12</v>
      </c>
      <c r="G105" s="165">
        <v>1291.91</v>
      </c>
      <c r="H105" s="165">
        <v>1291.91</v>
      </c>
      <c r="I105" s="79"/>
      <c r="J105" s="332"/>
      <c r="K105" s="323"/>
      <c r="L105" s="104"/>
      <c r="M105" s="104"/>
    </row>
    <row r="106" spans="1:13" ht="12.75">
      <c r="A106" s="15"/>
      <c r="B106" s="24" t="s">
        <v>202</v>
      </c>
      <c r="C106" s="11" t="s">
        <v>203</v>
      </c>
      <c r="D106" s="41"/>
      <c r="E106" s="205"/>
      <c r="F106" s="228">
        <v>14226.25</v>
      </c>
      <c r="G106" s="182"/>
      <c r="H106" s="165"/>
      <c r="I106" s="79"/>
      <c r="J106" s="332"/>
      <c r="K106" s="323"/>
      <c r="L106" s="104"/>
      <c r="M106" s="104"/>
    </row>
    <row r="107" spans="1:13" ht="12.75">
      <c r="A107" s="15"/>
      <c r="B107" s="24" t="s">
        <v>131</v>
      </c>
      <c r="C107" s="11" t="s">
        <v>127</v>
      </c>
      <c r="D107" s="41"/>
      <c r="E107" s="205">
        <v>35.04</v>
      </c>
      <c r="F107" s="228">
        <v>34.86</v>
      </c>
      <c r="G107" s="357">
        <v>35.64</v>
      </c>
      <c r="H107" s="165">
        <v>35.64</v>
      </c>
      <c r="I107" s="79">
        <v>35</v>
      </c>
      <c r="J107" s="332">
        <v>35</v>
      </c>
      <c r="K107" s="323">
        <v>35</v>
      </c>
      <c r="L107" s="104"/>
      <c r="M107" s="104"/>
    </row>
    <row r="108" spans="1:13" ht="12.75">
      <c r="A108" s="21"/>
      <c r="B108" s="24" t="s">
        <v>128</v>
      </c>
      <c r="C108" s="11" t="s">
        <v>46</v>
      </c>
      <c r="D108" s="41"/>
      <c r="E108" s="205">
        <v>909</v>
      </c>
      <c r="F108" s="347">
        <v>966</v>
      </c>
      <c r="G108" s="357">
        <v>1152</v>
      </c>
      <c r="H108" s="197">
        <v>1152</v>
      </c>
      <c r="I108" s="79">
        <v>900</v>
      </c>
      <c r="J108" s="332">
        <v>900</v>
      </c>
      <c r="K108" s="323">
        <v>900</v>
      </c>
      <c r="L108" s="104"/>
      <c r="M108" s="104"/>
    </row>
    <row r="109" spans="1:13" ht="12.75">
      <c r="A109" s="15"/>
      <c r="B109" s="29" t="s">
        <v>129</v>
      </c>
      <c r="C109" s="14" t="s">
        <v>47</v>
      </c>
      <c r="D109" s="46"/>
      <c r="E109" s="205">
        <v>267.63</v>
      </c>
      <c r="F109" s="347">
        <v>266.31</v>
      </c>
      <c r="G109" s="357">
        <v>272.25</v>
      </c>
      <c r="H109" s="165">
        <v>272.25</v>
      </c>
      <c r="I109" s="79">
        <v>270</v>
      </c>
      <c r="J109" s="332">
        <v>270</v>
      </c>
      <c r="K109" s="323">
        <v>270</v>
      </c>
      <c r="L109" s="104"/>
      <c r="M109" s="104"/>
    </row>
    <row r="110" spans="1:13" ht="12.75">
      <c r="A110" s="15"/>
      <c r="B110" s="24" t="s">
        <v>130</v>
      </c>
      <c r="C110" s="11" t="s">
        <v>48</v>
      </c>
      <c r="D110" s="41"/>
      <c r="E110" s="205">
        <v>79.48</v>
      </c>
      <c r="F110" s="228">
        <v>80.81</v>
      </c>
      <c r="G110" s="357">
        <v>91.29</v>
      </c>
      <c r="H110" s="165">
        <v>91.29</v>
      </c>
      <c r="I110" s="79">
        <v>90</v>
      </c>
      <c r="J110" s="332">
        <v>90</v>
      </c>
      <c r="K110" s="323">
        <v>90</v>
      </c>
      <c r="L110" s="104"/>
      <c r="M110" s="104"/>
    </row>
    <row r="111" spans="1:13" ht="12.75">
      <c r="A111" s="15"/>
      <c r="B111" s="28" t="s">
        <v>228</v>
      </c>
      <c r="C111" s="14" t="s">
        <v>135</v>
      </c>
      <c r="D111" s="46"/>
      <c r="E111" s="205">
        <v>731</v>
      </c>
      <c r="F111" s="347">
        <v>608</v>
      </c>
      <c r="G111" s="357">
        <v>700</v>
      </c>
      <c r="H111" s="165">
        <v>969</v>
      </c>
      <c r="I111" s="79">
        <v>900</v>
      </c>
      <c r="J111" s="332">
        <v>900</v>
      </c>
      <c r="K111" s="323">
        <v>900</v>
      </c>
      <c r="L111" s="104"/>
      <c r="M111" s="104"/>
    </row>
    <row r="112" spans="1:13" ht="12.75">
      <c r="A112" s="15"/>
      <c r="B112" s="24" t="s">
        <v>191</v>
      </c>
      <c r="C112" s="11" t="s">
        <v>192</v>
      </c>
      <c r="D112" s="41"/>
      <c r="E112" s="205">
        <v>500</v>
      </c>
      <c r="F112" s="182"/>
      <c r="G112" s="182"/>
      <c r="H112" s="165">
        <v>940</v>
      </c>
      <c r="I112" s="79"/>
      <c r="J112" s="332"/>
      <c r="K112" s="323"/>
      <c r="L112" s="104"/>
      <c r="M112" s="104"/>
    </row>
    <row r="113" spans="1:13" ht="12.75">
      <c r="A113" s="15"/>
      <c r="B113" s="24" t="s">
        <v>163</v>
      </c>
      <c r="C113" s="11" t="s">
        <v>187</v>
      </c>
      <c r="D113" s="41"/>
      <c r="E113" s="205">
        <v>565</v>
      </c>
      <c r="F113" s="182"/>
      <c r="G113" s="182"/>
      <c r="H113" s="197"/>
      <c r="I113" s="79"/>
      <c r="J113" s="332"/>
      <c r="K113" s="323"/>
      <c r="L113" s="104"/>
      <c r="M113" s="104"/>
    </row>
    <row r="114" spans="1:13" ht="12.75">
      <c r="A114" s="15"/>
      <c r="B114" s="23" t="s">
        <v>227</v>
      </c>
      <c r="C114" s="11" t="s">
        <v>137</v>
      </c>
      <c r="D114" s="41"/>
      <c r="E114" s="205">
        <v>35.6</v>
      </c>
      <c r="F114" s="347">
        <v>29.2</v>
      </c>
      <c r="G114" s="165">
        <v>29.2</v>
      </c>
      <c r="H114" s="165">
        <v>29.2</v>
      </c>
      <c r="I114" s="79">
        <v>30</v>
      </c>
      <c r="J114" s="332">
        <v>30</v>
      </c>
      <c r="K114" s="323">
        <v>30</v>
      </c>
      <c r="L114" s="104"/>
      <c r="M114" s="104"/>
    </row>
    <row r="115" spans="1:13" ht="12.75">
      <c r="A115" s="15"/>
      <c r="B115" s="23" t="s">
        <v>124</v>
      </c>
      <c r="C115" s="14" t="s">
        <v>190</v>
      </c>
      <c r="D115" s="41"/>
      <c r="E115" s="205">
        <v>3658</v>
      </c>
      <c r="F115" s="228">
        <v>3713</v>
      </c>
      <c r="G115" s="357">
        <v>4313</v>
      </c>
      <c r="H115" s="165">
        <v>4313</v>
      </c>
      <c r="I115" s="79">
        <v>4000</v>
      </c>
      <c r="J115" s="332">
        <v>4000</v>
      </c>
      <c r="K115" s="323">
        <v>4000</v>
      </c>
      <c r="L115" s="104"/>
      <c r="M115" s="104"/>
    </row>
    <row r="116" spans="1:13" ht="12.75">
      <c r="A116" s="15"/>
      <c r="B116" s="24" t="s">
        <v>146</v>
      </c>
      <c r="C116" s="11" t="s">
        <v>49</v>
      </c>
      <c r="D116" s="41"/>
      <c r="E116" s="206">
        <v>3000</v>
      </c>
      <c r="F116" s="228">
        <v>3500</v>
      </c>
      <c r="G116" s="357">
        <v>4000</v>
      </c>
      <c r="H116" s="197">
        <v>4000</v>
      </c>
      <c r="I116" s="79"/>
      <c r="J116" s="332"/>
      <c r="K116" s="323"/>
      <c r="L116" s="104"/>
      <c r="M116" s="104"/>
    </row>
    <row r="117" spans="1:13" ht="12.75">
      <c r="A117" s="15"/>
      <c r="B117" s="320" t="s">
        <v>188</v>
      </c>
      <c r="C117" s="11" t="s">
        <v>189</v>
      </c>
      <c r="D117" s="41"/>
      <c r="E117" s="205">
        <v>500</v>
      </c>
      <c r="F117" s="182"/>
      <c r="G117" s="182"/>
      <c r="H117" s="165"/>
      <c r="I117" s="79"/>
      <c r="J117" s="332"/>
      <c r="K117" s="323"/>
      <c r="L117" s="104"/>
      <c r="M117" s="104"/>
    </row>
    <row r="118" spans="1:13" ht="12.75">
      <c r="A118" s="20"/>
      <c r="B118" s="320" t="s">
        <v>213</v>
      </c>
      <c r="C118" s="11" t="s">
        <v>184</v>
      </c>
      <c r="D118" s="41"/>
      <c r="E118" s="205">
        <v>5500</v>
      </c>
      <c r="F118" s="182"/>
      <c r="G118" s="182"/>
      <c r="H118" s="165"/>
      <c r="I118" s="79"/>
      <c r="J118" s="332"/>
      <c r="K118" s="323"/>
      <c r="L118" s="104"/>
      <c r="M118" s="104"/>
    </row>
    <row r="119" spans="1:13" ht="12.75">
      <c r="A119" s="20"/>
      <c r="B119" s="320" t="s">
        <v>223</v>
      </c>
      <c r="C119" s="11" t="s">
        <v>224</v>
      </c>
      <c r="D119" s="41"/>
      <c r="E119" s="205"/>
      <c r="F119" s="347">
        <v>696.29</v>
      </c>
      <c r="G119" s="357">
        <v>6747.96</v>
      </c>
      <c r="H119" s="165">
        <v>6758.64</v>
      </c>
      <c r="I119" s="79"/>
      <c r="J119" s="332"/>
      <c r="K119" s="323"/>
      <c r="L119" s="104"/>
      <c r="M119" s="104"/>
    </row>
    <row r="120" spans="1:13" ht="12.75">
      <c r="A120" s="20"/>
      <c r="B120" s="320" t="s">
        <v>180</v>
      </c>
      <c r="C120" s="11" t="s">
        <v>170</v>
      </c>
      <c r="D120" s="41"/>
      <c r="E120" s="205"/>
      <c r="F120" s="347"/>
      <c r="G120" s="182"/>
      <c r="H120" s="165"/>
      <c r="I120" s="79"/>
      <c r="J120" s="332"/>
      <c r="K120" s="323"/>
      <c r="L120" s="104"/>
      <c r="M120" s="104"/>
    </row>
    <row r="121" spans="1:13" ht="12.75">
      <c r="A121" s="20"/>
      <c r="B121" s="320" t="s">
        <v>173</v>
      </c>
      <c r="C121" s="11" t="s">
        <v>199</v>
      </c>
      <c r="D121" s="41"/>
      <c r="E121" s="205"/>
      <c r="F121" s="347">
        <v>30000</v>
      </c>
      <c r="G121" s="182"/>
      <c r="H121" s="165"/>
      <c r="I121" s="79"/>
      <c r="J121" s="332"/>
      <c r="K121" s="323"/>
      <c r="L121" s="104"/>
      <c r="M121" s="104"/>
    </row>
    <row r="122" spans="1:13" ht="12.75">
      <c r="A122" s="20"/>
      <c r="B122" s="320" t="s">
        <v>232</v>
      </c>
      <c r="C122" s="11" t="s">
        <v>233</v>
      </c>
      <c r="D122" s="41"/>
      <c r="E122" s="183"/>
      <c r="F122" s="347"/>
      <c r="G122" s="357"/>
      <c r="H122" s="165">
        <v>197.4</v>
      </c>
      <c r="I122" s="79"/>
      <c r="J122" s="332"/>
      <c r="K122" s="323"/>
      <c r="L122" s="104"/>
      <c r="M122" s="104"/>
    </row>
    <row r="123" spans="1:13" ht="12.75">
      <c r="A123" s="20"/>
      <c r="B123" s="320" t="s">
        <v>176</v>
      </c>
      <c r="C123" s="11" t="s">
        <v>177</v>
      </c>
      <c r="D123" s="41"/>
      <c r="E123" s="205">
        <v>19765</v>
      </c>
      <c r="F123" s="347">
        <v>334</v>
      </c>
      <c r="G123" s="182"/>
      <c r="H123" s="165"/>
      <c r="I123" s="79"/>
      <c r="J123" s="332"/>
      <c r="K123" s="323"/>
      <c r="L123" s="104"/>
      <c r="M123" s="104"/>
    </row>
    <row r="124" spans="1:13" ht="12.75">
      <c r="A124" s="20"/>
      <c r="B124" s="319" t="s">
        <v>206</v>
      </c>
      <c r="C124" s="11" t="s">
        <v>186</v>
      </c>
      <c r="D124" s="41"/>
      <c r="E124" s="205">
        <v>506.45</v>
      </c>
      <c r="F124" s="228">
        <v>1753.49</v>
      </c>
      <c r="G124" s="165">
        <v>2469.04</v>
      </c>
      <c r="H124" s="165">
        <v>2469.04</v>
      </c>
      <c r="I124" s="79">
        <v>2000</v>
      </c>
      <c r="J124" s="332">
        <v>2000</v>
      </c>
      <c r="K124" s="323">
        <v>2000</v>
      </c>
      <c r="L124" s="104"/>
      <c r="M124" s="104"/>
    </row>
    <row r="125" spans="1:13" ht="12.75">
      <c r="A125" s="20"/>
      <c r="B125" s="319" t="s">
        <v>205</v>
      </c>
      <c r="C125" s="11" t="s">
        <v>164</v>
      </c>
      <c r="D125" s="41"/>
      <c r="E125" s="205"/>
      <c r="F125" s="228">
        <v>338</v>
      </c>
      <c r="G125" s="182"/>
      <c r="H125" s="165"/>
      <c r="I125" s="79"/>
      <c r="J125" s="332"/>
      <c r="K125" s="323"/>
      <c r="L125" s="104"/>
      <c r="M125" s="104"/>
    </row>
    <row r="126" spans="1:13" ht="12.75">
      <c r="A126" s="20"/>
      <c r="B126" s="319" t="s">
        <v>235</v>
      </c>
      <c r="C126" s="11" t="s">
        <v>236</v>
      </c>
      <c r="D126" s="41"/>
      <c r="E126" s="205"/>
      <c r="F126" s="228"/>
      <c r="G126" s="357">
        <v>1320</v>
      </c>
      <c r="H126" s="165">
        <v>1320</v>
      </c>
      <c r="I126" s="79"/>
      <c r="J126" s="332"/>
      <c r="K126" s="323"/>
      <c r="L126" s="104"/>
      <c r="M126" s="104"/>
    </row>
    <row r="127" spans="1:13" ht="12.75">
      <c r="A127" s="20"/>
      <c r="B127" s="320" t="s">
        <v>193</v>
      </c>
      <c r="C127" s="11" t="s">
        <v>194</v>
      </c>
      <c r="D127" s="41"/>
      <c r="E127" s="205">
        <v>5000</v>
      </c>
      <c r="F127" s="182"/>
      <c r="G127" s="357"/>
      <c r="H127" s="165"/>
      <c r="I127" s="79"/>
      <c r="J127" s="332"/>
      <c r="K127" s="323"/>
      <c r="L127" s="104"/>
      <c r="M127" s="104"/>
    </row>
    <row r="128" spans="1:13" ht="12.75">
      <c r="A128" s="20"/>
      <c r="B128" s="320" t="s">
        <v>237</v>
      </c>
      <c r="C128" s="11" t="s">
        <v>238</v>
      </c>
      <c r="D128" s="41"/>
      <c r="E128" s="205"/>
      <c r="F128" s="182"/>
      <c r="G128" s="165">
        <v>250</v>
      </c>
      <c r="H128" s="165">
        <v>250</v>
      </c>
      <c r="I128" s="79"/>
      <c r="J128" s="332"/>
      <c r="K128" s="323"/>
      <c r="L128" s="104"/>
      <c r="M128" s="104"/>
    </row>
    <row r="129" spans="1:13" ht="12.75">
      <c r="A129" s="20"/>
      <c r="B129" s="81" t="s">
        <v>200</v>
      </c>
      <c r="C129" s="11" t="s">
        <v>201</v>
      </c>
      <c r="D129" s="41"/>
      <c r="E129" s="205"/>
      <c r="F129" s="348">
        <v>1800</v>
      </c>
      <c r="G129" s="357">
        <v>1200</v>
      </c>
      <c r="H129" s="165">
        <v>700</v>
      </c>
      <c r="I129" s="79"/>
      <c r="J129" s="332"/>
      <c r="K129" s="323"/>
      <c r="L129" s="104"/>
      <c r="M129" s="104"/>
    </row>
    <row r="130" spans="1:13" ht="13.5" thickBot="1">
      <c r="A130" s="18"/>
      <c r="B130" s="217" t="s">
        <v>53</v>
      </c>
      <c r="C130" s="218" t="s">
        <v>120</v>
      </c>
      <c r="D130" s="219">
        <f aca="true" t="shared" si="12" ref="D130:K130">SUM(D91)</f>
        <v>0</v>
      </c>
      <c r="E130" s="219">
        <f>SUM(E91)</f>
        <v>158233.46000000002</v>
      </c>
      <c r="F130" s="219">
        <f>SUM(F91)</f>
        <v>193251.66999999998</v>
      </c>
      <c r="G130" s="219">
        <f>SUM(G91)</f>
        <v>187736.94000000003</v>
      </c>
      <c r="H130" s="220">
        <f>SUM(H91)</f>
        <v>176446.87000000005</v>
      </c>
      <c r="I130" s="219">
        <f t="shared" si="12"/>
        <v>149758</v>
      </c>
      <c r="J130" s="219">
        <f t="shared" si="12"/>
        <v>143958</v>
      </c>
      <c r="K130" s="336">
        <f t="shared" si="12"/>
        <v>143958</v>
      </c>
      <c r="L130" s="104"/>
      <c r="M130" s="104"/>
    </row>
    <row r="131" spans="1:13" ht="13.5" thickBot="1">
      <c r="A131" s="15"/>
      <c r="B131" s="138"/>
      <c r="C131" s="139"/>
      <c r="D131" s="139"/>
      <c r="E131" s="260"/>
      <c r="F131" s="260"/>
      <c r="G131" s="140"/>
      <c r="H131" s="175"/>
      <c r="I131" s="140"/>
      <c r="J131" s="337"/>
      <c r="K131" s="338" t="s">
        <v>119</v>
      </c>
      <c r="L131" s="104"/>
      <c r="M131" s="104"/>
    </row>
    <row r="132" spans="1:11" ht="12.75">
      <c r="A132" s="15"/>
      <c r="B132" s="135" t="s">
        <v>83</v>
      </c>
      <c r="C132" s="136"/>
      <c r="D132" s="137">
        <f aca="true" t="shared" si="13" ref="D132:K132">SUM(D42)</f>
        <v>0</v>
      </c>
      <c r="E132" s="261">
        <f>SUM(E42)</f>
        <v>400391.0199999999</v>
      </c>
      <c r="F132" s="261">
        <f>SUM(F42)</f>
        <v>438367.75999999995</v>
      </c>
      <c r="G132" s="190">
        <f>SUM(G42)</f>
        <v>450646</v>
      </c>
      <c r="H132" s="191">
        <f>SUM(H42)</f>
        <v>456056.36000000004</v>
      </c>
      <c r="I132" s="194">
        <f t="shared" si="13"/>
        <v>496685</v>
      </c>
      <c r="J132" s="194">
        <f t="shared" si="13"/>
        <v>501167.41000000003</v>
      </c>
      <c r="K132" s="339">
        <f t="shared" si="13"/>
        <v>521167.41000000003</v>
      </c>
    </row>
    <row r="133" spans="1:15" ht="12.75">
      <c r="A133" s="15"/>
      <c r="B133" s="59" t="s">
        <v>82</v>
      </c>
      <c r="C133" s="60"/>
      <c r="D133" s="74">
        <f>SUM(D86)</f>
        <v>0</v>
      </c>
      <c r="E133" s="221">
        <f>SUM(E85)</f>
        <v>6375.02</v>
      </c>
      <c r="F133" s="221">
        <f aca="true" t="shared" si="14" ref="F133:K133">SUM(F85)</f>
        <v>4066.86</v>
      </c>
      <c r="G133" s="192">
        <f t="shared" si="14"/>
        <v>4627.08</v>
      </c>
      <c r="H133" s="193">
        <f t="shared" si="14"/>
        <v>4670.24</v>
      </c>
      <c r="I133" s="195">
        <f t="shared" si="14"/>
        <v>1080</v>
      </c>
      <c r="J133" s="195">
        <f t="shared" si="14"/>
        <v>0</v>
      </c>
      <c r="K133" s="340">
        <f t="shared" si="14"/>
        <v>0</v>
      </c>
      <c r="O133" s="43"/>
    </row>
    <row r="134" spans="1:11" ht="12.75">
      <c r="A134" s="15"/>
      <c r="B134" s="59" t="s">
        <v>120</v>
      </c>
      <c r="C134" s="60"/>
      <c r="D134" s="74">
        <f aca="true" t="shared" si="15" ref="D134:K134">SUM(D130)</f>
        <v>0</v>
      </c>
      <c r="E134" s="221">
        <f>SUM(E130)</f>
        <v>158233.46000000002</v>
      </c>
      <c r="F134" s="221">
        <f>SUM(F130)</f>
        <v>193251.66999999998</v>
      </c>
      <c r="G134" s="192">
        <f>SUM(G130)</f>
        <v>187736.94000000003</v>
      </c>
      <c r="H134" s="193">
        <f>SUM(H130)</f>
        <v>176446.87000000005</v>
      </c>
      <c r="I134" s="195">
        <f t="shared" si="15"/>
        <v>149758</v>
      </c>
      <c r="J134" s="195">
        <f t="shared" si="15"/>
        <v>143958</v>
      </c>
      <c r="K134" s="340">
        <f t="shared" si="15"/>
        <v>143958</v>
      </c>
    </row>
    <row r="135" spans="1:11" ht="12.75">
      <c r="A135" s="15"/>
      <c r="B135" s="262" t="s">
        <v>53</v>
      </c>
      <c r="C135" s="263" t="s">
        <v>121</v>
      </c>
      <c r="D135" s="264">
        <f aca="true" t="shared" si="16" ref="D135:K135">SUM(D132:D134)</f>
        <v>0</v>
      </c>
      <c r="E135" s="265">
        <f>SUM(E132:E134)</f>
        <v>564999.5</v>
      </c>
      <c r="F135" s="265">
        <f>SUM(F132:F134)</f>
        <v>635686.2899999999</v>
      </c>
      <c r="G135" s="265">
        <f>SUM(G132:G134)</f>
        <v>643010.02</v>
      </c>
      <c r="H135" s="266">
        <f t="shared" si="16"/>
        <v>637173.4700000001</v>
      </c>
      <c r="I135" s="45">
        <f t="shared" si="16"/>
        <v>647523</v>
      </c>
      <c r="J135" s="341">
        <f t="shared" si="16"/>
        <v>645125.41</v>
      </c>
      <c r="K135" s="342">
        <f t="shared" si="16"/>
        <v>665125.41</v>
      </c>
    </row>
    <row r="136" spans="1:13" ht="13.5" thickBot="1">
      <c r="A136" s="15"/>
      <c r="B136" s="64"/>
      <c r="C136" s="65"/>
      <c r="D136" s="65"/>
      <c r="E136" s="270"/>
      <c r="F136" s="270"/>
      <c r="G136" s="80"/>
      <c r="H136" s="176"/>
      <c r="I136" s="80"/>
      <c r="J136" s="132"/>
      <c r="K136" s="129"/>
      <c r="L136" s="6"/>
      <c r="M136" s="6"/>
    </row>
    <row r="137" spans="1:13" ht="12.75">
      <c r="A137" s="15"/>
      <c r="B137" s="235" t="s">
        <v>85</v>
      </c>
      <c r="C137" s="381" t="s">
        <v>95</v>
      </c>
      <c r="D137" s="234" t="s">
        <v>97</v>
      </c>
      <c r="E137" s="234" t="s">
        <v>97</v>
      </c>
      <c r="F137" s="234" t="s">
        <v>97</v>
      </c>
      <c r="G137" s="234" t="s">
        <v>36</v>
      </c>
      <c r="H137" s="236" t="s">
        <v>143</v>
      </c>
      <c r="I137" s="234" t="s">
        <v>98</v>
      </c>
      <c r="J137" s="237" t="s">
        <v>98</v>
      </c>
      <c r="K137" s="238" t="s">
        <v>112</v>
      </c>
      <c r="L137" s="6"/>
      <c r="M137" s="6"/>
    </row>
    <row r="138" spans="1:13" ht="12.75">
      <c r="A138" s="15"/>
      <c r="B138" s="239" t="s">
        <v>106</v>
      </c>
      <c r="C138" s="382"/>
      <c r="D138" s="240">
        <v>2011</v>
      </c>
      <c r="E138" s="215">
        <v>2021</v>
      </c>
      <c r="F138" s="215">
        <v>2022</v>
      </c>
      <c r="G138" s="215" t="s">
        <v>107</v>
      </c>
      <c r="H138" s="241">
        <v>2023</v>
      </c>
      <c r="I138" s="215" t="s">
        <v>107</v>
      </c>
      <c r="J138" s="242" t="s">
        <v>107</v>
      </c>
      <c r="K138" s="243" t="s">
        <v>107</v>
      </c>
      <c r="L138" s="6"/>
      <c r="M138" s="6"/>
    </row>
    <row r="139" spans="1:13" ht="13.5" thickBot="1">
      <c r="A139" s="22"/>
      <c r="B139" s="271"/>
      <c r="C139" s="272"/>
      <c r="D139" s="216" t="s">
        <v>113</v>
      </c>
      <c r="E139" s="216" t="s">
        <v>113</v>
      </c>
      <c r="F139" s="216" t="s">
        <v>222</v>
      </c>
      <c r="G139" s="216">
        <v>2023</v>
      </c>
      <c r="H139" s="246" t="s">
        <v>113</v>
      </c>
      <c r="I139" s="216">
        <v>2024</v>
      </c>
      <c r="J139" s="247">
        <v>2025</v>
      </c>
      <c r="K139" s="248">
        <v>2026</v>
      </c>
      <c r="L139" s="6"/>
      <c r="M139" s="6"/>
    </row>
    <row r="140" spans="1:13" ht="12.75">
      <c r="A140" s="15"/>
      <c r="B140" s="267"/>
      <c r="C140" s="268" t="s">
        <v>91</v>
      </c>
      <c r="D140" s="268">
        <f>SUM(D141:D147)</f>
        <v>0</v>
      </c>
      <c r="E140" s="269">
        <f>SUM(E141:E151)</f>
        <v>161806</v>
      </c>
      <c r="F140" s="268">
        <f>SUM(F141:F151)</f>
        <v>91733.09</v>
      </c>
      <c r="G140" s="268">
        <f>SUM(G141:G151)</f>
        <v>7013</v>
      </c>
      <c r="H140" s="157">
        <f>SUM(H141:H151)</f>
        <v>6313</v>
      </c>
      <c r="I140" s="66">
        <f>SUM(I141:I151)</f>
        <v>0</v>
      </c>
      <c r="J140" s="133"/>
      <c r="K140" s="130"/>
      <c r="L140" s="6"/>
      <c r="M140" s="6"/>
    </row>
    <row r="141" spans="1:11" ht="12.75">
      <c r="A141" s="15"/>
      <c r="B141" s="321">
        <v>2111322001</v>
      </c>
      <c r="C141" s="10" t="s">
        <v>197</v>
      </c>
      <c r="D141" s="75"/>
      <c r="E141" s="294">
        <v>161506</v>
      </c>
      <c r="F141" s="184"/>
      <c r="G141" s="184"/>
      <c r="H141" s="166"/>
      <c r="I141" s="90"/>
      <c r="J141" s="106"/>
      <c r="K141" s="153"/>
    </row>
    <row r="142" spans="1:11" ht="12.75">
      <c r="A142" s="15"/>
      <c r="B142" s="30" t="s">
        <v>115</v>
      </c>
      <c r="C142" s="9" t="s">
        <v>86</v>
      </c>
      <c r="D142" s="39"/>
      <c r="E142" s="274"/>
      <c r="F142" s="183"/>
      <c r="G142" s="183"/>
      <c r="H142" s="165"/>
      <c r="I142" s="92"/>
      <c r="J142" s="106"/>
      <c r="K142" s="153"/>
    </row>
    <row r="143" spans="1:11" ht="12.75">
      <c r="A143" s="15"/>
      <c r="B143" s="93">
        <v>111322001</v>
      </c>
      <c r="C143" s="11" t="s">
        <v>141</v>
      </c>
      <c r="D143" s="41"/>
      <c r="E143" s="275"/>
      <c r="F143" s="183"/>
      <c r="G143" s="183"/>
      <c r="H143" s="165"/>
      <c r="I143" s="92"/>
      <c r="J143" s="106"/>
      <c r="K143" s="153"/>
    </row>
    <row r="144" spans="1:11" ht="12.75">
      <c r="A144" s="15"/>
      <c r="B144" s="30" t="s">
        <v>243</v>
      </c>
      <c r="C144" s="43" t="s">
        <v>244</v>
      </c>
      <c r="D144" s="76"/>
      <c r="E144" s="276">
        <v>300</v>
      </c>
      <c r="F144" s="349">
        <v>4000</v>
      </c>
      <c r="G144" s="357">
        <v>2500</v>
      </c>
      <c r="H144" s="165">
        <v>1800</v>
      </c>
      <c r="I144" s="92"/>
      <c r="J144" s="106"/>
      <c r="K144" s="153"/>
    </row>
    <row r="145" spans="1:11" ht="12.75">
      <c r="A145" s="15"/>
      <c r="B145" s="30" t="s">
        <v>207</v>
      </c>
      <c r="C145" s="43" t="s">
        <v>210</v>
      </c>
      <c r="D145" s="76"/>
      <c r="E145" s="274"/>
      <c r="F145" s="349">
        <v>86949.09</v>
      </c>
      <c r="G145" s="183"/>
      <c r="H145" s="187"/>
      <c r="I145" s="92"/>
      <c r="J145" s="106"/>
      <c r="K145" s="153"/>
    </row>
    <row r="146" spans="1:11" ht="12.75">
      <c r="A146" s="15"/>
      <c r="B146" s="93" t="s">
        <v>208</v>
      </c>
      <c r="C146" s="43" t="s">
        <v>209</v>
      </c>
      <c r="D146" s="42"/>
      <c r="E146" s="274"/>
      <c r="F146" s="349">
        <v>784</v>
      </c>
      <c r="G146" s="357">
        <v>833</v>
      </c>
      <c r="H146" s="165">
        <v>833</v>
      </c>
      <c r="I146" s="92"/>
      <c r="J146" s="106"/>
      <c r="K146" s="153"/>
    </row>
    <row r="147" spans="1:11" ht="12.75">
      <c r="A147" s="15"/>
      <c r="B147" s="30" t="s">
        <v>241</v>
      </c>
      <c r="C147" s="43" t="s">
        <v>242</v>
      </c>
      <c r="D147" s="76"/>
      <c r="E147" s="274"/>
      <c r="F147" s="183"/>
      <c r="G147" s="357">
        <v>3680</v>
      </c>
      <c r="H147" s="165">
        <v>3680</v>
      </c>
      <c r="I147" s="92"/>
      <c r="J147" s="106"/>
      <c r="K147" s="153"/>
    </row>
    <row r="148" spans="1:11" ht="12.75">
      <c r="A148" s="15"/>
      <c r="B148" s="30"/>
      <c r="C148" s="94"/>
      <c r="D148" s="76"/>
      <c r="E148" s="277"/>
      <c r="F148" s="183"/>
      <c r="G148" s="183"/>
      <c r="H148" s="165"/>
      <c r="I148" s="92"/>
      <c r="J148" s="106"/>
      <c r="K148" s="153"/>
    </row>
    <row r="149" spans="1:11" ht="12.75">
      <c r="A149" s="15"/>
      <c r="B149" s="30"/>
      <c r="C149" s="94"/>
      <c r="D149" s="76"/>
      <c r="E149" s="277"/>
      <c r="F149" s="183"/>
      <c r="G149" s="183"/>
      <c r="H149" s="165"/>
      <c r="I149" s="92"/>
      <c r="J149" s="106"/>
      <c r="K149" s="153"/>
    </row>
    <row r="150" spans="1:11" ht="12.75">
      <c r="A150" s="15"/>
      <c r="B150" s="30"/>
      <c r="C150" s="94"/>
      <c r="D150" s="76"/>
      <c r="E150" s="277"/>
      <c r="F150" s="183"/>
      <c r="G150" s="183"/>
      <c r="H150" s="165"/>
      <c r="I150" s="92"/>
      <c r="J150" s="106"/>
      <c r="K150" s="153"/>
    </row>
    <row r="151" spans="1:11" ht="12.75">
      <c r="A151" s="15"/>
      <c r="B151" s="30"/>
      <c r="C151" s="94"/>
      <c r="D151" s="76"/>
      <c r="E151" s="277"/>
      <c r="F151" s="183"/>
      <c r="G151" s="183"/>
      <c r="H151" s="165"/>
      <c r="I151" s="92"/>
      <c r="J151" s="106"/>
      <c r="K151" s="153"/>
    </row>
    <row r="152" spans="1:11" ht="15.75" customHeight="1">
      <c r="A152" s="15"/>
      <c r="B152" s="278" t="s">
        <v>85</v>
      </c>
      <c r="C152" s="383" t="s">
        <v>122</v>
      </c>
      <c r="D152" s="279"/>
      <c r="E152" s="280"/>
      <c r="F152" s="281"/>
      <c r="G152" s="281"/>
      <c r="H152" s="282"/>
      <c r="I152" s="281"/>
      <c r="J152" s="283"/>
      <c r="K152" s="284"/>
    </row>
    <row r="153" spans="1:11" ht="13.5" thickBot="1">
      <c r="A153" s="15"/>
      <c r="B153" s="285" t="s">
        <v>106</v>
      </c>
      <c r="C153" s="384"/>
      <c r="D153" s="286"/>
      <c r="E153" s="287"/>
      <c r="F153" s="288"/>
      <c r="G153" s="288"/>
      <c r="H153" s="289"/>
      <c r="I153" s="288"/>
      <c r="J153" s="290"/>
      <c r="K153" s="291"/>
    </row>
    <row r="154" spans="1:11" ht="12.75">
      <c r="A154" s="15"/>
      <c r="B154" s="86" t="s">
        <v>140</v>
      </c>
      <c r="C154" s="87" t="s">
        <v>92</v>
      </c>
      <c r="D154" s="88">
        <f>SUM(D155:D158)</f>
        <v>0</v>
      </c>
      <c r="E154" s="295">
        <f>SUM(E155:E158)</f>
        <v>213236.99</v>
      </c>
      <c r="F154" s="88">
        <f>SUM(F155:F158)</f>
        <v>169106.68</v>
      </c>
      <c r="G154" s="88">
        <f>SUM(G155:G158)</f>
        <v>90213.87000000001</v>
      </c>
      <c r="H154" s="324">
        <f>SUM(H155:H158)</f>
        <v>90213.87000000001</v>
      </c>
      <c r="I154" s="89"/>
      <c r="J154" s="134"/>
      <c r="K154" s="131"/>
    </row>
    <row r="155" spans="1:11" ht="12.75">
      <c r="A155" s="15"/>
      <c r="B155" s="30" t="s">
        <v>182</v>
      </c>
      <c r="C155" s="8" t="s">
        <v>183</v>
      </c>
      <c r="D155" s="42"/>
      <c r="E155" s="292">
        <v>206091.37</v>
      </c>
      <c r="F155" s="185"/>
      <c r="G155" s="197">
        <v>88115.38</v>
      </c>
      <c r="H155" s="364">
        <v>88115.38</v>
      </c>
      <c r="I155" s="105"/>
      <c r="J155" s="106"/>
      <c r="K155" s="153"/>
    </row>
    <row r="156" spans="1:11" ht="12.75">
      <c r="A156" s="15"/>
      <c r="B156" s="30" t="s">
        <v>212</v>
      </c>
      <c r="C156" s="8" t="s">
        <v>134</v>
      </c>
      <c r="D156" s="42"/>
      <c r="E156" s="294">
        <v>7145.62</v>
      </c>
      <c r="F156" s="349">
        <v>169106.68</v>
      </c>
      <c r="G156" s="197">
        <v>2098.49</v>
      </c>
      <c r="H156" s="165">
        <v>2098.49</v>
      </c>
      <c r="I156" s="105"/>
      <c r="J156" s="106"/>
      <c r="K156" s="153"/>
    </row>
    <row r="157" spans="1:11" ht="12.75">
      <c r="A157" s="15"/>
      <c r="B157" s="30" t="s">
        <v>198</v>
      </c>
      <c r="C157" s="8" t="s">
        <v>211</v>
      </c>
      <c r="D157" s="42"/>
      <c r="E157" s="293" t="s">
        <v>249</v>
      </c>
      <c r="F157" s="186"/>
      <c r="G157" s="186"/>
      <c r="H157" s="177"/>
      <c r="I157" s="106"/>
      <c r="J157" s="106"/>
      <c r="K157" s="153"/>
    </row>
    <row r="158" spans="1:11" ht="12.75">
      <c r="A158" s="15"/>
      <c r="B158" s="30" t="s">
        <v>174</v>
      </c>
      <c r="C158" s="43" t="s">
        <v>175</v>
      </c>
      <c r="D158" s="76"/>
      <c r="E158" s="294"/>
      <c r="F158" s="186"/>
      <c r="G158" s="186"/>
      <c r="H158" s="177"/>
      <c r="I158" s="106"/>
      <c r="J158" s="106"/>
      <c r="K158" s="153"/>
    </row>
    <row r="159" spans="1:11" ht="15.75">
      <c r="A159" s="15"/>
      <c r="B159" s="377" t="s">
        <v>93</v>
      </c>
      <c r="C159" s="378"/>
      <c r="D159" s="298"/>
      <c r="E159" s="296"/>
      <c r="F159" s="281"/>
      <c r="G159" s="281"/>
      <c r="H159" s="282"/>
      <c r="I159" s="281"/>
      <c r="J159" s="283"/>
      <c r="K159" s="284"/>
    </row>
    <row r="160" spans="1:11" ht="16.5" thickBot="1">
      <c r="A160" s="20"/>
      <c r="B160" s="379"/>
      <c r="C160" s="380"/>
      <c r="D160" s="299"/>
      <c r="E160" s="297"/>
      <c r="F160" s="288"/>
      <c r="G160" s="288"/>
      <c r="H160" s="289"/>
      <c r="I160" s="288"/>
      <c r="J160" s="290"/>
      <c r="K160" s="291"/>
    </row>
    <row r="161" spans="1:11" ht="12.75">
      <c r="A161" s="15"/>
      <c r="B161" s="373" t="s">
        <v>84</v>
      </c>
      <c r="C161" s="374"/>
      <c r="D161" s="300">
        <f aca="true" t="shared" si="17" ref="D161:K161">SUM(D135)</f>
        <v>0</v>
      </c>
      <c r="E161" s="301">
        <f>SUM(E135)</f>
        <v>564999.5</v>
      </c>
      <c r="F161" s="302">
        <f>SUM(F135)</f>
        <v>635686.2899999999</v>
      </c>
      <c r="G161" s="302">
        <f>SUM(G135)</f>
        <v>643010.02</v>
      </c>
      <c r="H161" s="303">
        <f>SUM(H135)</f>
        <v>637173.4700000001</v>
      </c>
      <c r="I161" s="302">
        <f t="shared" si="17"/>
        <v>647523</v>
      </c>
      <c r="J161" s="330">
        <f t="shared" si="17"/>
        <v>645125.41</v>
      </c>
      <c r="K161" s="312">
        <f t="shared" si="17"/>
        <v>665125.41</v>
      </c>
    </row>
    <row r="162" spans="1:11" ht="12.75">
      <c r="A162" s="15"/>
      <c r="B162" s="375" t="s">
        <v>34</v>
      </c>
      <c r="C162" s="376"/>
      <c r="D162" s="304">
        <f aca="true" t="shared" si="18" ref="D162:I162">SUM(D140)</f>
        <v>0</v>
      </c>
      <c r="E162" s="305">
        <f>SUM(E140)</f>
        <v>161806</v>
      </c>
      <c r="F162" s="306">
        <f>SUM(F140)</f>
        <v>91733.09</v>
      </c>
      <c r="G162" s="306">
        <f t="shared" si="18"/>
        <v>7013</v>
      </c>
      <c r="H162" s="307">
        <f t="shared" si="18"/>
        <v>6313</v>
      </c>
      <c r="I162" s="306">
        <f t="shared" si="18"/>
        <v>0</v>
      </c>
      <c r="J162" s="331"/>
      <c r="K162" s="313"/>
    </row>
    <row r="163" spans="1:11" ht="12.75">
      <c r="A163" s="15"/>
      <c r="B163" s="375" t="s">
        <v>94</v>
      </c>
      <c r="C163" s="376"/>
      <c r="D163" s="304">
        <f>SUM(D154)</f>
        <v>0</v>
      </c>
      <c r="E163" s="305">
        <f>SUM(E154)</f>
        <v>213236.99</v>
      </c>
      <c r="F163" s="306">
        <f>SUM(F154)</f>
        <v>169106.68</v>
      </c>
      <c r="G163" s="306">
        <f>SUM(G154)</f>
        <v>90213.87000000001</v>
      </c>
      <c r="H163" s="307">
        <f>SUM(H154)</f>
        <v>90213.87000000001</v>
      </c>
      <c r="I163" s="306"/>
      <c r="J163" s="331"/>
      <c r="K163" s="313"/>
    </row>
    <row r="164" spans="1:11" ht="13.5" thickBot="1">
      <c r="A164" s="32"/>
      <c r="B164" s="371" t="s">
        <v>142</v>
      </c>
      <c r="C164" s="372"/>
      <c r="D164" s="77">
        <f aca="true" t="shared" si="19" ref="D164:I164">SUM(D161:D163)</f>
        <v>0</v>
      </c>
      <c r="E164" s="273">
        <f>SUM(E161:E163)</f>
        <v>940042.49</v>
      </c>
      <c r="F164" s="141">
        <f>SUM(F161:F163)</f>
        <v>896526.0599999998</v>
      </c>
      <c r="G164" s="141">
        <f>SUM(G161:G163)</f>
        <v>740236.89</v>
      </c>
      <c r="H164" s="178">
        <f t="shared" si="19"/>
        <v>733700.3400000001</v>
      </c>
      <c r="I164" s="141">
        <f t="shared" si="19"/>
        <v>647523</v>
      </c>
      <c r="J164" s="273">
        <f>SUM(J161)</f>
        <v>645125.41</v>
      </c>
      <c r="K164" s="314">
        <f>SUM(K161)</f>
        <v>665125.41</v>
      </c>
    </row>
    <row r="165" spans="1:11" ht="13.5" thickBot="1">
      <c r="A165" s="31"/>
      <c r="B165" s="47"/>
      <c r="C165" s="48"/>
      <c r="D165" s="49"/>
      <c r="E165" s="48"/>
      <c r="F165" s="48"/>
      <c r="G165" s="48"/>
      <c r="H165" s="48"/>
      <c r="I165" s="48"/>
      <c r="J165" s="51"/>
      <c r="K165" s="51"/>
    </row>
    <row r="166" spans="2:3" ht="12.75">
      <c r="B166" s="112"/>
      <c r="C166" s="112"/>
    </row>
    <row r="167" spans="2:7" ht="15.75">
      <c r="B167" s="67"/>
      <c r="C167" s="316" t="s">
        <v>248</v>
      </c>
      <c r="D167" s="317"/>
      <c r="E167" s="317"/>
      <c r="F167" s="317"/>
      <c r="G167" s="317"/>
    </row>
    <row r="168" spans="3:7" ht="15.75">
      <c r="C168" s="318"/>
      <c r="D168" s="317"/>
      <c r="E168" s="317"/>
      <c r="F168" s="317"/>
      <c r="G168" s="317"/>
    </row>
    <row r="169" spans="3:7" ht="15.75">
      <c r="C169" s="318" t="s">
        <v>245</v>
      </c>
      <c r="D169" s="317"/>
      <c r="E169" s="317"/>
      <c r="F169" s="317"/>
      <c r="G169" s="317"/>
    </row>
  </sheetData>
  <sheetProtection/>
  <mergeCells count="13">
    <mergeCell ref="C88:C89"/>
    <mergeCell ref="C137:C138"/>
    <mergeCell ref="C152:C153"/>
    <mergeCell ref="A1:J1"/>
    <mergeCell ref="C44:C45"/>
    <mergeCell ref="A78:A79"/>
    <mergeCell ref="A2:A3"/>
    <mergeCell ref="C2:C3"/>
    <mergeCell ref="B164:C164"/>
    <mergeCell ref="B161:C161"/>
    <mergeCell ref="B162:C162"/>
    <mergeCell ref="B159:C160"/>
    <mergeCell ref="B163:C16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  <rowBreaks count="3" manualBreakCount="3">
    <brk id="42" max="255" man="1"/>
    <brk id="86" max="255" man="1"/>
    <brk id="129" min="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ou.oponice@gmail.com</cp:lastModifiedBy>
  <cp:lastPrinted>2023-11-28T15:44:58Z</cp:lastPrinted>
  <dcterms:created xsi:type="dcterms:W3CDTF">1997-01-24T11:07:25Z</dcterms:created>
  <dcterms:modified xsi:type="dcterms:W3CDTF">2023-11-28T23:11:01Z</dcterms:modified>
  <cp:category/>
  <cp:version/>
  <cp:contentType/>
  <cp:contentStatus/>
</cp:coreProperties>
</file>